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Y:\4. REGIONAL\3. CONCURSOS\2023 - FORTALEC CS Y TECNOLÓGICO\5. FORMULARIOS POSTULACIÓN\"/>
    </mc:Choice>
  </mc:AlternateContent>
  <xr:revisionPtr revIDLastSave="0" documentId="13_ncr:1_{B385E819-2D1F-4E23-BC06-206CDB36D6A4}" xr6:coauthVersionLast="47" xr6:coauthVersionMax="47" xr10:uidLastSave="{00000000-0000-0000-0000-000000000000}"/>
  <bookViews>
    <workbookView xWindow="-120" yWindow="-120" windowWidth="20730" windowHeight="11160" tabRatio="885" xr2:uid="{00000000-000D-0000-FFFF-FFFF00000000}"/>
  </bookViews>
  <sheets>
    <sheet name="1. PPTO TOTAL (M$)" sheetId="16" r:id="rId1"/>
    <sheet name="2. ANID BUDGET (M$)" sheetId="17" r:id="rId2"/>
    <sheet name="2.1 PERSONNEL (M$)" sheetId="18" r:id="rId3"/>
    <sheet name="2.2. TICKETS &amp; PER DIEM (M$)" sheetId="19" r:id="rId4"/>
    <sheet name="2.3. OPERATIONAL COST(M$)" sheetId="33" r:id="rId5"/>
    <sheet name="2.4 EQUIPMENT (M$)" sheetId="20" r:id="rId6"/>
    <sheet name="2.4 INFRAESTRUC. &amp; FURNI (M$)" sheetId="21" r:id="rId7"/>
    <sheet name="3. TOTAL FINANCIAL CONTRIB (M$)" sheetId="22" r:id="rId8"/>
    <sheet name="3.1 MAIN INST (M$)" sheetId="32" r:id="rId9"/>
    <sheet name="3.2 ASSOC INST1 (M$)" sheetId="24" r:id="rId10"/>
    <sheet name="3.2 ASSOC INT2 (M$)" sheetId="25" r:id="rId11"/>
    <sheet name="3.2. ASSOC INST3 (M$)" sheetId="26" r:id="rId12"/>
    <sheet name="3.2. ASSOC INST4 (M$)" sheetId="27" r:id="rId13"/>
    <sheet name="3.2. ASSOC INST5 (M$)" sheetId="28" r:id="rId14"/>
    <sheet name="3.2. ASSOC INST6 (M$)" sheetId="30" r:id="rId15"/>
    <sheet name="3.2. ASSOC INST7 (M$)" sheetId="31" r:id="rId16"/>
    <sheet name="1. TOTAL BUDGET USD" sheetId="2" state="hidden" r:id="rId17"/>
    <sheet name="2. ANID BUDGET (USD)" sheetId="3" state="hidden" r:id="rId18"/>
    <sheet name="2.1 PERSONNEL (USD)" sheetId="4" state="hidden" r:id="rId19"/>
    <sheet name="2.2. TICKETS &amp; PER DIEM (USD)" sheetId="5" state="hidden" r:id="rId20"/>
    <sheet name="2.3. OPERATIONAL COST(USD)" sheetId="34" state="hidden" r:id="rId21"/>
    <sheet name="2.4. EQUIPMENT(USD)" sheetId="6" state="hidden" r:id="rId22"/>
    <sheet name="2.5. INFRAESTRUC &amp; FURNIT (USD)" sheetId="9" state="hidden" r:id="rId23"/>
    <sheet name="3. TOTAL FINANC CONTRIB (USD) " sheetId="7" state="hidden" r:id="rId24"/>
    <sheet name="3.1 MAIN INST (USD)" sheetId="8" state="hidden" r:id="rId25"/>
    <sheet name="3.2 ASSOC INST1 (USD) " sheetId="10" state="hidden" r:id="rId26"/>
    <sheet name="3.2 ASSOC INT2 (USD)" sheetId="11" state="hidden" r:id="rId27"/>
    <sheet name="3.2. ASSOC INST3 (USD)" sheetId="12" state="hidden" r:id="rId28"/>
    <sheet name="3.2. ASSOC INST4 (USD)" sheetId="13" state="hidden" r:id="rId29"/>
    <sheet name="3.2. ASSOC INST5 (USD)" sheetId="14" state="hidden" r:id="rId30"/>
    <sheet name="3.2. ASSOC INST6 (USD)" sheetId="15" state="hidden" r:id="rId31"/>
    <sheet name="3.2. ASSOC INST7 (USD)" sheetId="23" state="hidden" r:id="rId32"/>
  </sheets>
  <definedNames>
    <definedName name="_xlnm.Print_Area" localSheetId="0">'1. PPTO TOTAL (M$)'!$A$1:$H$33</definedName>
    <definedName name="_xlnm.Print_Area" localSheetId="16">'1. TOTAL BUDGET USD'!$A$1:$H$29</definedName>
    <definedName name="_xlnm.Print_Area" localSheetId="1">'2. ANID BUDGET (M$)'!$A$1:$H$36</definedName>
    <definedName name="_xlnm.Print_Area" localSheetId="17">'2. ANID BUDGET (USD)'!$A$1:$H$33</definedName>
    <definedName name="_xlnm.Print_Area" localSheetId="2">'2.1 PERSONNEL (M$)'!$A$1:$Q$36</definedName>
    <definedName name="_xlnm.Print_Area" localSheetId="18">'2.1 PERSONNEL (USD)'!$A$1:$P$32</definedName>
    <definedName name="_xlnm.Print_Area" localSheetId="3">'2.2. TICKETS &amp; PER DIEM (M$)'!$A$1:$I$44</definedName>
    <definedName name="_xlnm.Print_Area" localSheetId="19">'2.2. TICKETS &amp; PER DIEM (USD)'!$A$1:$I$44</definedName>
    <definedName name="_xlnm.Print_Area" localSheetId="5">'2.4 EQUIPMENT (M$)'!$A$1:$Y$34</definedName>
    <definedName name="_xlnm.Print_Area" localSheetId="6">'2.4 INFRAESTRUC. &amp; FURNI (M$)'!$A$1:$Q$33</definedName>
    <definedName name="_xlnm.Print_Area" localSheetId="21">'2.4. EQUIPMENT(USD)'!$A$1:$Y$35</definedName>
    <definedName name="_xlnm.Print_Area" localSheetId="22">'2.5. INFRAESTRUC &amp; FURNIT (USD)'!$A$1:$Q$34</definedName>
    <definedName name="_xlnm.Print_Area" localSheetId="23">'3. TOTAL FINANC CONTRIB (USD) '!$A$1:$N$31</definedName>
    <definedName name="_xlnm.Print_Area" localSheetId="7">'3. TOTAL FINANCIAL CONTRIB (M$)'!$A$1:$N$32</definedName>
    <definedName name="_xlnm.Print_Area" localSheetId="8">'3.1 MAIN INST (M$)'!$A$1:$N$26</definedName>
    <definedName name="_xlnm.Print_Area" localSheetId="24">'3.1 MAIN INST (USD)'!$A$1:$N$27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2" i="17" l="1"/>
  <c r="F36" i="17"/>
  <c r="G29" i="17"/>
  <c r="G32" i="17"/>
  <c r="G35" i="17"/>
  <c r="G34" i="17"/>
  <c r="E32" i="17"/>
  <c r="G31" i="17"/>
  <c r="L15" i="12"/>
  <c r="K15" i="12"/>
  <c r="K15" i="11"/>
  <c r="R7" i="34"/>
  <c r="I7" i="34"/>
  <c r="B17" i="5"/>
  <c r="B23" i="4"/>
  <c r="B24" i="4"/>
  <c r="B25" i="4"/>
  <c r="B26" i="4"/>
  <c r="B27" i="4"/>
  <c r="B28" i="4"/>
  <c r="B29" i="4"/>
  <c r="B22" i="4"/>
  <c r="H26" i="4"/>
  <c r="I26" i="4"/>
  <c r="J26" i="4"/>
  <c r="K26" i="4"/>
  <c r="P26" i="4"/>
  <c r="L26" i="4"/>
  <c r="M26" i="4"/>
  <c r="N26" i="4"/>
  <c r="O26" i="4"/>
  <c r="W9" i="18"/>
  <c r="C22" i="17"/>
  <c r="D22" i="17"/>
  <c r="E22" i="17"/>
  <c r="F22" i="17"/>
  <c r="B19" i="17"/>
  <c r="B20" i="17"/>
  <c r="B21" i="17"/>
  <c r="B21" i="16"/>
  <c r="B22" i="17"/>
  <c r="B23" i="17"/>
  <c r="B24" i="17"/>
  <c r="B25" i="17"/>
  <c r="B18" i="17"/>
  <c r="B22" i="16"/>
  <c r="Q29" i="18"/>
  <c r="P34" i="18"/>
  <c r="N34" i="18"/>
  <c r="L34" i="18"/>
  <c r="J34" i="18"/>
  <c r="P20" i="18"/>
  <c r="N20" i="18"/>
  <c r="L20" i="18"/>
  <c r="J20" i="18"/>
  <c r="AI28" i="18"/>
  <c r="AI29" i="18"/>
  <c r="AI30" i="18"/>
  <c r="AI31" i="18"/>
  <c r="AI32" i="18"/>
  <c r="AE28" i="18"/>
  <c r="AE29" i="18"/>
  <c r="AF29" i="18"/>
  <c r="AE30" i="18"/>
  <c r="AE31" i="18"/>
  <c r="AE32" i="18"/>
  <c r="AD29" i="18"/>
  <c r="AD30" i="18"/>
  <c r="AD32" i="18"/>
  <c r="AA31" i="18"/>
  <c r="AA26" i="18"/>
  <c r="AB26" i="18"/>
  <c r="AA27" i="18"/>
  <c r="AB27" i="18"/>
  <c r="AA28" i="18"/>
  <c r="AA29" i="18"/>
  <c r="AA30" i="18"/>
  <c r="AA32" i="18"/>
  <c r="Z32" i="18"/>
  <c r="W28" i="18"/>
  <c r="W29" i="18"/>
  <c r="W30" i="18"/>
  <c r="W31" i="18"/>
  <c r="W32" i="18"/>
  <c r="W42" i="18"/>
  <c r="T29" i="18"/>
  <c r="V29" i="18"/>
  <c r="W25" i="18"/>
  <c r="X25" i="18"/>
  <c r="V25" i="18"/>
  <c r="W44" i="18"/>
  <c r="T31" i="18"/>
  <c r="V31" i="18"/>
  <c r="W45" i="18"/>
  <c r="T32" i="18"/>
  <c r="V32" i="18"/>
  <c r="W43" i="18"/>
  <c r="T30" i="18"/>
  <c r="V30" i="18"/>
  <c r="W40" i="18"/>
  <c r="W41" i="18"/>
  <c r="T28" i="18"/>
  <c r="V28" i="18"/>
  <c r="W38" i="18"/>
  <c r="W39" i="18"/>
  <c r="V27" i="18"/>
  <c r="U17" i="18"/>
  <c r="K23" i="32"/>
  <c r="L23" i="32"/>
  <c r="M24" i="32"/>
  <c r="I21" i="32"/>
  <c r="I26" i="32"/>
  <c r="J32" i="22"/>
  <c r="F19" i="21"/>
  <c r="F30" i="17"/>
  <c r="G6" i="21"/>
  <c r="F20" i="20"/>
  <c r="G6" i="20"/>
  <c r="F20" i="33"/>
  <c r="G6" i="33"/>
  <c r="C20" i="33"/>
  <c r="G12" i="19"/>
  <c r="G11" i="19"/>
  <c r="G9" i="19"/>
  <c r="G8" i="19"/>
  <c r="W26" i="18"/>
  <c r="Z25" i="18"/>
  <c r="Z27" i="18"/>
  <c r="AA25" i="18"/>
  <c r="AB25" i="18"/>
  <c r="AH25" i="18"/>
  <c r="AI25" i="18"/>
  <c r="AJ25" i="18"/>
  <c r="AH26" i="18"/>
  <c r="AH27" i="18"/>
  <c r="AD26" i="18"/>
  <c r="AD27" i="18"/>
  <c r="AD25" i="18"/>
  <c r="Z26" i="18"/>
  <c r="AG10" i="18"/>
  <c r="AG11" i="18"/>
  <c r="AH11" i="18"/>
  <c r="AG12" i="18"/>
  <c r="AG13" i="18"/>
  <c r="AH13" i="18"/>
  <c r="AG14" i="18"/>
  <c r="AH14" i="18"/>
  <c r="AG15" i="18"/>
  <c r="AH15" i="18"/>
  <c r="AG16" i="18"/>
  <c r="AH16" i="18"/>
  <c r="AG17" i="18"/>
  <c r="AH17" i="18"/>
  <c r="AG18" i="18"/>
  <c r="AH18" i="18"/>
  <c r="AG9" i="18"/>
  <c r="AH9" i="18"/>
  <c r="AC10" i="18"/>
  <c r="AC11" i="18"/>
  <c r="AD11" i="18"/>
  <c r="AC12" i="18"/>
  <c r="AC13" i="18"/>
  <c r="AD13" i="18"/>
  <c r="AC14" i="18"/>
  <c r="AC15" i="18"/>
  <c r="AD15" i="18"/>
  <c r="AC16" i="18"/>
  <c r="AD16" i="18"/>
  <c r="AC17" i="18"/>
  <c r="AD17" i="18"/>
  <c r="AC18" i="18"/>
  <c r="AD18" i="18"/>
  <c r="AC9" i="18"/>
  <c r="AD9" i="18"/>
  <c r="Y10" i="18"/>
  <c r="Y11" i="18"/>
  <c r="Z11" i="18"/>
  <c r="Y12" i="18"/>
  <c r="Z12" i="18"/>
  <c r="Y13" i="18"/>
  <c r="Z13" i="18"/>
  <c r="Y14" i="18"/>
  <c r="Y15" i="18"/>
  <c r="Y16" i="18"/>
  <c r="Y17" i="18"/>
  <c r="Z17" i="18"/>
  <c r="Y18" i="18"/>
  <c r="Z18" i="18"/>
  <c r="Y9" i="18"/>
  <c r="Z9" i="18"/>
  <c r="AE9" i="18"/>
  <c r="AI9" i="18"/>
  <c r="AH12" i="18"/>
  <c r="AD12" i="18"/>
  <c r="AD14" i="18"/>
  <c r="AA9" i="18"/>
  <c r="Z14" i="18"/>
  <c r="Z15" i="18"/>
  <c r="Z16" i="18"/>
  <c r="U9" i="18"/>
  <c r="V9" i="18"/>
  <c r="W10" i="18"/>
  <c r="W11" i="18"/>
  <c r="V26" i="18"/>
  <c r="K35" i="18"/>
  <c r="M35" i="18"/>
  <c r="AF32" i="18"/>
  <c r="G22" i="17"/>
  <c r="AF30" i="18"/>
  <c r="O35" i="18"/>
  <c r="X30" i="18"/>
  <c r="X29" i="18"/>
  <c r="X28" i="18"/>
  <c r="I35" i="18"/>
  <c r="G10" i="19"/>
  <c r="G7" i="19"/>
  <c r="X31" i="18"/>
  <c r="AD31" i="18"/>
  <c r="AF31" i="18"/>
  <c r="AB32" i="18"/>
  <c r="AD28" i="18"/>
  <c r="AF28" i="18"/>
  <c r="Z31" i="18"/>
  <c r="AB31" i="18"/>
  <c r="AH32" i="18"/>
  <c r="AJ32" i="18"/>
  <c r="Z30" i="18"/>
  <c r="AB30" i="18"/>
  <c r="AH31" i="18"/>
  <c r="AJ31" i="18"/>
  <c r="Z29" i="18"/>
  <c r="AB29" i="18"/>
  <c r="AH30" i="18"/>
  <c r="AJ30" i="18"/>
  <c r="Z28" i="18"/>
  <c r="AB28" i="18"/>
  <c r="AH29" i="18"/>
  <c r="AJ29" i="18"/>
  <c r="X32" i="18"/>
  <c r="AH28" i="18"/>
  <c r="AJ28" i="18"/>
  <c r="X9" i="18"/>
  <c r="X26" i="18"/>
  <c r="AF9" i="18"/>
  <c r="AB9" i="18"/>
  <c r="W12" i="18"/>
  <c r="W13" i="18"/>
  <c r="W14" i="18"/>
  <c r="W15" i="18"/>
  <c r="V16" i="18"/>
  <c r="W16" i="18"/>
  <c r="V17" i="18"/>
  <c r="W17" i="18"/>
  <c r="W18" i="18"/>
  <c r="Y45" i="18"/>
  <c r="Y41" i="18"/>
  <c r="Y42" i="18"/>
  <c r="Y43" i="18"/>
  <c r="Y44" i="18"/>
  <c r="Y37" i="18"/>
  <c r="W37" i="18"/>
  <c r="Y40" i="18"/>
  <c r="Y39" i="18"/>
  <c r="Y38" i="18"/>
  <c r="U10" i="18"/>
  <c r="V10" i="18"/>
  <c r="X10" i="18"/>
  <c r="U11" i="18"/>
  <c r="V11" i="18"/>
  <c r="X11" i="18"/>
  <c r="U12" i="18"/>
  <c r="V12" i="18"/>
  <c r="U13" i="18"/>
  <c r="V13" i="18"/>
  <c r="U14" i="18"/>
  <c r="V14" i="18"/>
  <c r="U15" i="18"/>
  <c r="V15" i="18"/>
  <c r="U16" i="18"/>
  <c r="U18" i="18"/>
  <c r="V18" i="18"/>
  <c r="C28" i="17"/>
  <c r="F28" i="17"/>
  <c r="AA14" i="18"/>
  <c r="AB14" i="18"/>
  <c r="AE14" i="18"/>
  <c r="AF14" i="18"/>
  <c r="AI14" i="18"/>
  <c r="AJ14" i="18"/>
  <c r="AA15" i="18"/>
  <c r="AB15" i="18"/>
  <c r="AE15" i="18"/>
  <c r="AF15" i="18"/>
  <c r="AI15" i="18"/>
  <c r="AJ15" i="18"/>
  <c r="AA16" i="18"/>
  <c r="AB16" i="18"/>
  <c r="AE16" i="18"/>
  <c r="AF16" i="18"/>
  <c r="AI16" i="18"/>
  <c r="AJ16" i="18"/>
  <c r="Q14" i="18"/>
  <c r="Q15" i="18"/>
  <c r="Q16" i="18"/>
  <c r="AI26" i="18"/>
  <c r="AJ26" i="18"/>
  <c r="AI27" i="18"/>
  <c r="AJ27" i="18"/>
  <c r="AE26" i="18"/>
  <c r="AF26" i="18"/>
  <c r="AE27" i="18"/>
  <c r="AF27" i="18"/>
  <c r="AE25" i="18"/>
  <c r="AF25" i="18"/>
  <c r="W27" i="18"/>
  <c r="X27" i="18"/>
  <c r="G13" i="19"/>
  <c r="X16" i="18"/>
  <c r="X15" i="18"/>
  <c r="X17" i="18"/>
  <c r="X18" i="18"/>
  <c r="X12" i="18"/>
  <c r="X13" i="18"/>
  <c r="X14" i="18"/>
  <c r="B22" i="22"/>
  <c r="C22" i="22"/>
  <c r="D22" i="22"/>
  <c r="E22" i="22"/>
  <c r="F22" i="22"/>
  <c r="L22" i="22"/>
  <c r="G22" i="22"/>
  <c r="K22" i="22"/>
  <c r="H22" i="22"/>
  <c r="I22" i="22"/>
  <c r="J22" i="22"/>
  <c r="K14" i="24"/>
  <c r="L14" i="24"/>
  <c r="J31" i="22"/>
  <c r="I31" i="22"/>
  <c r="J30" i="22"/>
  <c r="I30" i="22"/>
  <c r="J29" i="22"/>
  <c r="I29" i="22"/>
  <c r="J28" i="22"/>
  <c r="I28" i="22"/>
  <c r="I27" i="22"/>
  <c r="J27" i="22"/>
  <c r="J26" i="22"/>
  <c r="I26" i="22"/>
  <c r="J25" i="22"/>
  <c r="I25" i="22"/>
  <c r="I18" i="22"/>
  <c r="I32" i="22"/>
  <c r="J24" i="22"/>
  <c r="I24" i="22"/>
  <c r="J23" i="22"/>
  <c r="I23" i="22"/>
  <c r="J21" i="22"/>
  <c r="I21" i="22"/>
  <c r="J20" i="22"/>
  <c r="I20" i="22"/>
  <c r="J19" i="22"/>
  <c r="I19" i="22"/>
  <c r="AI10" i="18"/>
  <c r="AI11" i="18"/>
  <c r="AJ11" i="18"/>
  <c r="AI12" i="18"/>
  <c r="AJ12" i="18"/>
  <c r="AI13" i="18"/>
  <c r="AJ13" i="18"/>
  <c r="AI17" i="18"/>
  <c r="AJ17" i="18"/>
  <c r="AH10" i="18"/>
  <c r="AJ9" i="18"/>
  <c r="AI18" i="18"/>
  <c r="AJ18" i="18"/>
  <c r="C6" i="23"/>
  <c r="C6" i="13"/>
  <c r="C6" i="12"/>
  <c r="C4" i="3"/>
  <c r="C5" i="3"/>
  <c r="C6" i="3"/>
  <c r="C7" i="3"/>
  <c r="C8" i="3"/>
  <c r="C9" i="3"/>
  <c r="C10" i="3"/>
  <c r="C6" i="14"/>
  <c r="C11" i="3"/>
  <c r="C6" i="15"/>
  <c r="C12" i="3"/>
  <c r="C3" i="3"/>
  <c r="L28" i="23"/>
  <c r="K28" i="23"/>
  <c r="K16" i="23"/>
  <c r="L16" i="23"/>
  <c r="K17" i="23"/>
  <c r="L17" i="23"/>
  <c r="K18" i="23"/>
  <c r="L18" i="23"/>
  <c r="K19" i="23"/>
  <c r="L19" i="23"/>
  <c r="K20" i="23"/>
  <c r="L20" i="23"/>
  <c r="K21" i="23"/>
  <c r="L21" i="23"/>
  <c r="K22" i="23"/>
  <c r="L22" i="23"/>
  <c r="K23" i="23"/>
  <c r="L23" i="23"/>
  <c r="K24" i="23"/>
  <c r="L24" i="23"/>
  <c r="K25" i="23"/>
  <c r="L25" i="23"/>
  <c r="K26" i="23"/>
  <c r="L26" i="23"/>
  <c r="K27" i="23"/>
  <c r="L27" i="23"/>
  <c r="L15" i="23"/>
  <c r="K15" i="23"/>
  <c r="B18" i="23"/>
  <c r="C18" i="23"/>
  <c r="D18" i="23"/>
  <c r="E18" i="23"/>
  <c r="M18" i="23"/>
  <c r="F18" i="23"/>
  <c r="G18" i="23"/>
  <c r="H18" i="23"/>
  <c r="I18" i="23"/>
  <c r="I14" i="23"/>
  <c r="I28" i="23"/>
  <c r="J18" i="23"/>
  <c r="J27" i="23"/>
  <c r="I27" i="23"/>
  <c r="J26" i="23"/>
  <c r="I26" i="23"/>
  <c r="J25" i="23"/>
  <c r="I25" i="23"/>
  <c r="J24" i="23"/>
  <c r="I24" i="23"/>
  <c r="I27" i="7"/>
  <c r="J23" i="23"/>
  <c r="I23" i="23"/>
  <c r="J22" i="23"/>
  <c r="I22" i="23"/>
  <c r="J21" i="23"/>
  <c r="I21" i="23"/>
  <c r="J20" i="23"/>
  <c r="I20" i="23"/>
  <c r="J19" i="23"/>
  <c r="I19" i="23"/>
  <c r="J17" i="23"/>
  <c r="I17" i="23"/>
  <c r="J16" i="23"/>
  <c r="I16" i="23"/>
  <c r="J15" i="23"/>
  <c r="I15" i="23"/>
  <c r="J14" i="23"/>
  <c r="J28" i="23"/>
  <c r="L28" i="15"/>
  <c r="K28" i="15"/>
  <c r="K16" i="15"/>
  <c r="L16" i="15"/>
  <c r="K17" i="15"/>
  <c r="L17" i="15"/>
  <c r="K18" i="15"/>
  <c r="L18" i="15"/>
  <c r="K19" i="15"/>
  <c r="L19" i="15"/>
  <c r="K20" i="15"/>
  <c r="L20" i="15"/>
  <c r="K21" i="15"/>
  <c r="L21" i="15"/>
  <c r="K22" i="15"/>
  <c r="L22" i="15"/>
  <c r="K23" i="15"/>
  <c r="L23" i="15"/>
  <c r="K24" i="15"/>
  <c r="L24" i="15"/>
  <c r="K25" i="15"/>
  <c r="L25" i="15"/>
  <c r="K26" i="15"/>
  <c r="L26" i="15"/>
  <c r="K27" i="15"/>
  <c r="L27" i="15"/>
  <c r="L15" i="15"/>
  <c r="K15" i="15"/>
  <c r="B18" i="15"/>
  <c r="C18" i="15"/>
  <c r="C21" i="7"/>
  <c r="D18" i="15"/>
  <c r="E18" i="15"/>
  <c r="M18" i="15"/>
  <c r="F18" i="15"/>
  <c r="G18" i="15"/>
  <c r="H18" i="15"/>
  <c r="I18" i="15"/>
  <c r="I14" i="15"/>
  <c r="I28" i="15"/>
  <c r="J18" i="15"/>
  <c r="J27" i="15"/>
  <c r="I27" i="15"/>
  <c r="J26" i="15"/>
  <c r="I26" i="15"/>
  <c r="J25" i="15"/>
  <c r="I25" i="15"/>
  <c r="J24" i="15"/>
  <c r="I24" i="15"/>
  <c r="J23" i="15"/>
  <c r="I23" i="15"/>
  <c r="J22" i="15"/>
  <c r="I22" i="15"/>
  <c r="J21" i="15"/>
  <c r="I21" i="15"/>
  <c r="J20" i="15"/>
  <c r="I20" i="15"/>
  <c r="J19" i="15"/>
  <c r="I19" i="15"/>
  <c r="J17" i="15"/>
  <c r="I17" i="15"/>
  <c r="J16" i="15"/>
  <c r="I16" i="15"/>
  <c r="J15" i="15"/>
  <c r="I15" i="15"/>
  <c r="J14" i="15"/>
  <c r="J28" i="15"/>
  <c r="L28" i="14"/>
  <c r="K28" i="14"/>
  <c r="K16" i="14"/>
  <c r="L16" i="14"/>
  <c r="K17" i="14"/>
  <c r="L17" i="14"/>
  <c r="K18" i="14"/>
  <c r="L18" i="14"/>
  <c r="K19" i="14"/>
  <c r="L19" i="14"/>
  <c r="K20" i="14"/>
  <c r="L20" i="14"/>
  <c r="K21" i="14"/>
  <c r="L21" i="14"/>
  <c r="K22" i="14"/>
  <c r="L22" i="14"/>
  <c r="K23" i="14"/>
  <c r="L23" i="14"/>
  <c r="K24" i="14"/>
  <c r="L24" i="14"/>
  <c r="K25" i="14"/>
  <c r="L25" i="14"/>
  <c r="K26" i="14"/>
  <c r="L26" i="14"/>
  <c r="K27" i="14"/>
  <c r="L27" i="14"/>
  <c r="L15" i="14"/>
  <c r="K15" i="14"/>
  <c r="J27" i="14"/>
  <c r="I27" i="14"/>
  <c r="J26" i="14"/>
  <c r="I26" i="14"/>
  <c r="J25" i="14"/>
  <c r="J23" i="14"/>
  <c r="I25" i="14"/>
  <c r="I23" i="14"/>
  <c r="J24" i="14"/>
  <c r="I24" i="14"/>
  <c r="J22" i="14"/>
  <c r="I22" i="14"/>
  <c r="J21" i="14"/>
  <c r="I21" i="14"/>
  <c r="J20" i="14"/>
  <c r="I20" i="14"/>
  <c r="J19" i="14"/>
  <c r="I19" i="14"/>
  <c r="J18" i="14"/>
  <c r="I18" i="14"/>
  <c r="J17" i="14"/>
  <c r="I17" i="14"/>
  <c r="J16" i="14"/>
  <c r="I16" i="14"/>
  <c r="J15" i="14"/>
  <c r="J14" i="14"/>
  <c r="J28" i="14"/>
  <c r="I15" i="14"/>
  <c r="I14" i="14"/>
  <c r="I28" i="14"/>
  <c r="B18" i="14"/>
  <c r="C18" i="14"/>
  <c r="D18" i="14"/>
  <c r="E18" i="14"/>
  <c r="F18" i="14"/>
  <c r="G18" i="14"/>
  <c r="H18" i="14"/>
  <c r="M18" i="14"/>
  <c r="L28" i="13"/>
  <c r="K28" i="13"/>
  <c r="K16" i="13"/>
  <c r="L16" i="13"/>
  <c r="K17" i="13"/>
  <c r="L17" i="13"/>
  <c r="K18" i="13"/>
  <c r="L18" i="13"/>
  <c r="K19" i="13"/>
  <c r="L19" i="13"/>
  <c r="K20" i="13"/>
  <c r="L20" i="13"/>
  <c r="K21" i="13"/>
  <c r="L21" i="13"/>
  <c r="K22" i="13"/>
  <c r="L22" i="13"/>
  <c r="K23" i="13"/>
  <c r="L23" i="13"/>
  <c r="K24" i="13"/>
  <c r="L24" i="13"/>
  <c r="K25" i="13"/>
  <c r="L25" i="13"/>
  <c r="K26" i="13"/>
  <c r="L26" i="13"/>
  <c r="K27" i="13"/>
  <c r="L27" i="13"/>
  <c r="L15" i="13"/>
  <c r="K15" i="13"/>
  <c r="J27" i="13"/>
  <c r="I27" i="13"/>
  <c r="J26" i="13"/>
  <c r="I26" i="13"/>
  <c r="J25" i="13"/>
  <c r="I25" i="13"/>
  <c r="J24" i="13"/>
  <c r="I24" i="13"/>
  <c r="J23" i="13"/>
  <c r="I23" i="13"/>
  <c r="J22" i="13"/>
  <c r="I22" i="13"/>
  <c r="J21" i="13"/>
  <c r="I21" i="13"/>
  <c r="J20" i="13"/>
  <c r="I20" i="13"/>
  <c r="J19" i="13"/>
  <c r="I19" i="13"/>
  <c r="J18" i="13"/>
  <c r="I18" i="13"/>
  <c r="J17" i="13"/>
  <c r="J20" i="7"/>
  <c r="I17" i="13"/>
  <c r="J16" i="13"/>
  <c r="I16" i="13"/>
  <c r="J15" i="13"/>
  <c r="J14" i="13"/>
  <c r="J28" i="13"/>
  <c r="I15" i="13"/>
  <c r="I14" i="13"/>
  <c r="I28" i="13"/>
  <c r="B18" i="13"/>
  <c r="C18" i="13"/>
  <c r="D18" i="13"/>
  <c r="E18" i="13"/>
  <c r="F18" i="13"/>
  <c r="G18" i="13"/>
  <c r="H18" i="13"/>
  <c r="M18" i="13"/>
  <c r="L28" i="12"/>
  <c r="K28" i="12"/>
  <c r="K16" i="12"/>
  <c r="L16" i="12"/>
  <c r="K17" i="12"/>
  <c r="L17" i="12"/>
  <c r="K18" i="12"/>
  <c r="L18" i="12"/>
  <c r="K19" i="12"/>
  <c r="L19" i="12"/>
  <c r="K20" i="12"/>
  <c r="L20" i="12"/>
  <c r="K21" i="12"/>
  <c r="L21" i="12"/>
  <c r="K22" i="12"/>
  <c r="L22" i="12"/>
  <c r="K23" i="12"/>
  <c r="L23" i="12"/>
  <c r="K24" i="12"/>
  <c r="L24" i="12"/>
  <c r="K25" i="12"/>
  <c r="L25" i="12"/>
  <c r="K26" i="12"/>
  <c r="L26" i="12"/>
  <c r="K27" i="12"/>
  <c r="L27" i="12"/>
  <c r="B18" i="12"/>
  <c r="C18" i="12"/>
  <c r="D18" i="12"/>
  <c r="E18" i="12"/>
  <c r="M18" i="12"/>
  <c r="F18" i="12"/>
  <c r="G18" i="12"/>
  <c r="H18" i="12"/>
  <c r="I18" i="12"/>
  <c r="I14" i="12"/>
  <c r="I28" i="12"/>
  <c r="J18" i="12"/>
  <c r="J27" i="12"/>
  <c r="I27" i="12"/>
  <c r="J26" i="12"/>
  <c r="I26" i="12"/>
  <c r="J25" i="12"/>
  <c r="I25" i="12"/>
  <c r="J24" i="12"/>
  <c r="I24" i="12"/>
  <c r="J23" i="12"/>
  <c r="I23" i="12"/>
  <c r="J22" i="12"/>
  <c r="I22" i="12"/>
  <c r="J21" i="12"/>
  <c r="I21" i="12"/>
  <c r="J20" i="12"/>
  <c r="I20" i="12"/>
  <c r="J19" i="12"/>
  <c r="I19" i="12"/>
  <c r="J17" i="12"/>
  <c r="I17" i="12"/>
  <c r="J16" i="12"/>
  <c r="I16" i="12"/>
  <c r="J15" i="12"/>
  <c r="I15" i="12"/>
  <c r="J14" i="12"/>
  <c r="J28" i="12"/>
  <c r="L28" i="11"/>
  <c r="K28" i="11"/>
  <c r="K16" i="11"/>
  <c r="L16" i="11"/>
  <c r="K17" i="11"/>
  <c r="L17" i="11"/>
  <c r="K18" i="11"/>
  <c r="L18" i="11"/>
  <c r="K19" i="11"/>
  <c r="L19" i="11"/>
  <c r="K20" i="11"/>
  <c r="L20" i="11"/>
  <c r="K21" i="11"/>
  <c r="L21" i="11"/>
  <c r="K22" i="11"/>
  <c r="L22" i="11"/>
  <c r="K23" i="11"/>
  <c r="L23" i="11"/>
  <c r="K24" i="11"/>
  <c r="L24" i="11"/>
  <c r="K25" i="11"/>
  <c r="L25" i="11"/>
  <c r="K26" i="11"/>
  <c r="L26" i="11"/>
  <c r="K27" i="11"/>
  <c r="L27" i="11"/>
  <c r="L15" i="11"/>
  <c r="B18" i="11"/>
  <c r="C18" i="11"/>
  <c r="D18" i="11"/>
  <c r="E18" i="11"/>
  <c r="M18" i="11"/>
  <c r="F18" i="11"/>
  <c r="G18" i="11"/>
  <c r="H18" i="11"/>
  <c r="I18" i="11"/>
  <c r="I14" i="11"/>
  <c r="I28" i="11"/>
  <c r="J18" i="11"/>
  <c r="J27" i="11"/>
  <c r="I27" i="11"/>
  <c r="J26" i="11"/>
  <c r="I26" i="11"/>
  <c r="J25" i="11"/>
  <c r="I25" i="11"/>
  <c r="I23" i="11"/>
  <c r="J24" i="11"/>
  <c r="I24" i="11"/>
  <c r="J23" i="11"/>
  <c r="J22" i="11"/>
  <c r="I22" i="11"/>
  <c r="J21" i="11"/>
  <c r="I21" i="11"/>
  <c r="J20" i="11"/>
  <c r="I20" i="11"/>
  <c r="J19" i="11"/>
  <c r="I19" i="11"/>
  <c r="J17" i="11"/>
  <c r="I17" i="11"/>
  <c r="J16" i="11"/>
  <c r="I16" i="11"/>
  <c r="J15" i="11"/>
  <c r="I15" i="11"/>
  <c r="J14" i="11"/>
  <c r="J28" i="11"/>
  <c r="K16" i="10"/>
  <c r="L16" i="10"/>
  <c r="K17" i="10"/>
  <c r="L17" i="10"/>
  <c r="K18" i="10"/>
  <c r="L18" i="10"/>
  <c r="K19" i="10"/>
  <c r="L19" i="10"/>
  <c r="K20" i="10"/>
  <c r="L20" i="10"/>
  <c r="K21" i="10"/>
  <c r="L21" i="10"/>
  <c r="K22" i="10"/>
  <c r="L22" i="10"/>
  <c r="K24" i="10"/>
  <c r="L24" i="10"/>
  <c r="K25" i="10"/>
  <c r="L25" i="10"/>
  <c r="K26" i="10"/>
  <c r="L26" i="10"/>
  <c r="K27" i="10"/>
  <c r="L27" i="10"/>
  <c r="B18" i="10"/>
  <c r="C18" i="10"/>
  <c r="D18" i="10"/>
  <c r="E18" i="10"/>
  <c r="F18" i="10"/>
  <c r="G18" i="10"/>
  <c r="H18" i="10"/>
  <c r="I18" i="10"/>
  <c r="J18" i="10"/>
  <c r="J27" i="10"/>
  <c r="I27" i="10"/>
  <c r="J26" i="10"/>
  <c r="I26" i="10"/>
  <c r="J25" i="10"/>
  <c r="I25" i="10"/>
  <c r="J24" i="10"/>
  <c r="I24" i="10"/>
  <c r="J22" i="10"/>
  <c r="I22" i="10"/>
  <c r="J21" i="10"/>
  <c r="I21" i="10"/>
  <c r="J20" i="10"/>
  <c r="I20" i="10"/>
  <c r="J19" i="10"/>
  <c r="I19" i="10"/>
  <c r="J17" i="10"/>
  <c r="I17" i="10"/>
  <c r="J16" i="10"/>
  <c r="I16" i="10"/>
  <c r="J15" i="10"/>
  <c r="L15" i="10"/>
  <c r="I15" i="10"/>
  <c r="K15" i="10"/>
  <c r="L15" i="8"/>
  <c r="L16" i="8"/>
  <c r="L17" i="8"/>
  <c r="L18" i="8"/>
  <c r="L19" i="8"/>
  <c r="L20" i="8"/>
  <c r="L21" i="8"/>
  <c r="L22" i="8"/>
  <c r="L23" i="8"/>
  <c r="L24" i="8"/>
  <c r="L25" i="8"/>
  <c r="L26" i="8"/>
  <c r="K15" i="8"/>
  <c r="K16" i="8"/>
  <c r="K17" i="8"/>
  <c r="K18" i="8"/>
  <c r="K19" i="8"/>
  <c r="K20" i="8"/>
  <c r="K21" i="8"/>
  <c r="K22" i="8"/>
  <c r="K23" i="8"/>
  <c r="K24" i="8"/>
  <c r="K25" i="8"/>
  <c r="K26" i="8"/>
  <c r="C17" i="8"/>
  <c r="D17" i="8"/>
  <c r="E17" i="8"/>
  <c r="F17" i="8"/>
  <c r="G17" i="8"/>
  <c r="H17" i="8"/>
  <c r="I17" i="8"/>
  <c r="J17" i="8"/>
  <c r="J21" i="7"/>
  <c r="J26" i="8"/>
  <c r="I26" i="8"/>
  <c r="J25" i="8"/>
  <c r="I25" i="8"/>
  <c r="J24" i="8"/>
  <c r="I24" i="8"/>
  <c r="J23" i="8"/>
  <c r="I23" i="8"/>
  <c r="J22" i="8"/>
  <c r="I22" i="8"/>
  <c r="J21" i="8"/>
  <c r="I21" i="8"/>
  <c r="J20" i="8"/>
  <c r="I20" i="8"/>
  <c r="J19" i="8"/>
  <c r="I19" i="8"/>
  <c r="J18" i="8"/>
  <c r="I18" i="8"/>
  <c r="J16" i="8"/>
  <c r="I16" i="8"/>
  <c r="J15" i="8"/>
  <c r="I15" i="8"/>
  <c r="J14" i="8"/>
  <c r="L14" i="8"/>
  <c r="I14" i="8"/>
  <c r="K14" i="8"/>
  <c r="J13" i="8"/>
  <c r="J27" i="8"/>
  <c r="L27" i="8"/>
  <c r="J27" i="7"/>
  <c r="B21" i="7"/>
  <c r="G21" i="7"/>
  <c r="B17" i="8"/>
  <c r="G8" i="9"/>
  <c r="G9" i="9"/>
  <c r="G10" i="9"/>
  <c r="G11" i="9"/>
  <c r="G12" i="9"/>
  <c r="G13" i="9"/>
  <c r="G14" i="9"/>
  <c r="G15" i="9"/>
  <c r="G16" i="9"/>
  <c r="G17" i="9"/>
  <c r="G18" i="9"/>
  <c r="G19" i="9"/>
  <c r="F7" i="9"/>
  <c r="F8" i="9"/>
  <c r="F9" i="9"/>
  <c r="F10" i="9"/>
  <c r="F11" i="9"/>
  <c r="F12" i="9"/>
  <c r="F13" i="9"/>
  <c r="F14" i="9"/>
  <c r="F15" i="9"/>
  <c r="F16" i="9"/>
  <c r="F17" i="9"/>
  <c r="F18" i="9"/>
  <c r="F19" i="9"/>
  <c r="G8" i="6"/>
  <c r="G9" i="6"/>
  <c r="G10" i="6"/>
  <c r="G11" i="6"/>
  <c r="G12" i="6"/>
  <c r="G13" i="6"/>
  <c r="G14" i="6"/>
  <c r="G15" i="6"/>
  <c r="G16" i="6"/>
  <c r="G17" i="6"/>
  <c r="G18" i="6"/>
  <c r="G19" i="6"/>
  <c r="G20" i="6"/>
  <c r="F7" i="6"/>
  <c r="F8" i="6"/>
  <c r="F9" i="6"/>
  <c r="F10" i="6"/>
  <c r="F11" i="6"/>
  <c r="F12" i="6"/>
  <c r="F13" i="6"/>
  <c r="F14" i="6"/>
  <c r="F15" i="6"/>
  <c r="F16" i="6"/>
  <c r="F17" i="6"/>
  <c r="F18" i="6"/>
  <c r="F19" i="6"/>
  <c r="F20" i="6"/>
  <c r="G8" i="34"/>
  <c r="G9" i="34"/>
  <c r="G10" i="34"/>
  <c r="G11" i="34"/>
  <c r="G12" i="34"/>
  <c r="G13" i="34"/>
  <c r="G14" i="34"/>
  <c r="G15" i="34"/>
  <c r="G16" i="34"/>
  <c r="G17" i="34"/>
  <c r="G18" i="34"/>
  <c r="G19" i="34"/>
  <c r="G20" i="34"/>
  <c r="F7" i="34"/>
  <c r="F8" i="34"/>
  <c r="F9" i="34"/>
  <c r="F10" i="34"/>
  <c r="F11" i="34"/>
  <c r="F12" i="34"/>
  <c r="F13" i="34"/>
  <c r="F14" i="34"/>
  <c r="F15" i="34"/>
  <c r="F16" i="34"/>
  <c r="F17" i="34"/>
  <c r="F18" i="34"/>
  <c r="F19" i="34"/>
  <c r="F20" i="34"/>
  <c r="F8" i="5"/>
  <c r="F9" i="5"/>
  <c r="F11" i="5"/>
  <c r="F10" i="5"/>
  <c r="F12" i="5"/>
  <c r="F29" i="3"/>
  <c r="C28" i="3"/>
  <c r="C9" i="4"/>
  <c r="D9" i="4"/>
  <c r="E9" i="4"/>
  <c r="F9" i="4"/>
  <c r="C10" i="4"/>
  <c r="D10" i="4"/>
  <c r="E10" i="4"/>
  <c r="F10" i="4"/>
  <c r="C11" i="4"/>
  <c r="D11" i="4"/>
  <c r="E11" i="4"/>
  <c r="F11" i="4"/>
  <c r="C12" i="4"/>
  <c r="D12" i="4"/>
  <c r="E12" i="4"/>
  <c r="F12" i="4"/>
  <c r="C13" i="4"/>
  <c r="D13" i="4"/>
  <c r="E13" i="4"/>
  <c r="F13" i="4"/>
  <c r="C14" i="4"/>
  <c r="D14" i="4"/>
  <c r="E14" i="4"/>
  <c r="F14" i="4"/>
  <c r="C15" i="4"/>
  <c r="D15" i="4"/>
  <c r="E15" i="4"/>
  <c r="F15" i="4"/>
  <c r="B10" i="4"/>
  <c r="B11" i="4"/>
  <c r="B12" i="4"/>
  <c r="B13" i="4"/>
  <c r="B14" i="4"/>
  <c r="B15" i="4"/>
  <c r="B9" i="4"/>
  <c r="B18" i="2"/>
  <c r="K17" i="31"/>
  <c r="L17" i="31"/>
  <c r="M17" i="31"/>
  <c r="B17" i="31"/>
  <c r="K17" i="30"/>
  <c r="L17" i="30"/>
  <c r="M17" i="30"/>
  <c r="B17" i="30"/>
  <c r="K17" i="28"/>
  <c r="L17" i="28"/>
  <c r="M17" i="28"/>
  <c r="B17" i="28"/>
  <c r="K17" i="27"/>
  <c r="L17" i="27"/>
  <c r="M17" i="27"/>
  <c r="B17" i="27"/>
  <c r="K17" i="26"/>
  <c r="L17" i="26"/>
  <c r="M17" i="26"/>
  <c r="B17" i="26"/>
  <c r="K17" i="25"/>
  <c r="L17" i="25"/>
  <c r="M17" i="25"/>
  <c r="B17" i="25"/>
  <c r="K17" i="24"/>
  <c r="L17" i="24"/>
  <c r="M17" i="24"/>
  <c r="B17" i="24"/>
  <c r="K16" i="32"/>
  <c r="L16" i="32"/>
  <c r="M16" i="32"/>
  <c r="B16" i="32"/>
  <c r="F20" i="17"/>
  <c r="E20" i="17"/>
  <c r="D20" i="17"/>
  <c r="D21" i="3"/>
  <c r="C20" i="17"/>
  <c r="C21" i="3"/>
  <c r="F19" i="17"/>
  <c r="E19" i="17"/>
  <c r="D19" i="17"/>
  <c r="C19" i="17"/>
  <c r="B21" i="3"/>
  <c r="H24" i="4"/>
  <c r="J24" i="4"/>
  <c r="L24" i="4"/>
  <c r="N24" i="4"/>
  <c r="Q27" i="18"/>
  <c r="N29" i="4"/>
  <c r="N28" i="4"/>
  <c r="N27" i="4"/>
  <c r="N25" i="4"/>
  <c r="N23" i="4"/>
  <c r="N22" i="4"/>
  <c r="N15" i="4"/>
  <c r="N14" i="4"/>
  <c r="N13" i="4"/>
  <c r="N12" i="4"/>
  <c r="N11" i="4"/>
  <c r="N10" i="4"/>
  <c r="N9" i="4"/>
  <c r="F14" i="2"/>
  <c r="L26" i="31"/>
  <c r="K26" i="31"/>
  <c r="L25" i="31"/>
  <c r="K25" i="31"/>
  <c r="L24" i="31"/>
  <c r="K24" i="31"/>
  <c r="L23" i="31"/>
  <c r="K23" i="31"/>
  <c r="J22" i="31"/>
  <c r="I22" i="31"/>
  <c r="L21" i="31"/>
  <c r="K21" i="31"/>
  <c r="L20" i="31"/>
  <c r="K20" i="31"/>
  <c r="L19" i="31"/>
  <c r="K19" i="31"/>
  <c r="L18" i="31"/>
  <c r="K18" i="31"/>
  <c r="L16" i="31"/>
  <c r="K16" i="31"/>
  <c r="L15" i="31"/>
  <c r="K15" i="31"/>
  <c r="K13" i="31"/>
  <c r="L14" i="31"/>
  <c r="L13" i="31"/>
  <c r="K14" i="31"/>
  <c r="J13" i="31"/>
  <c r="J27" i="31"/>
  <c r="I13" i="31"/>
  <c r="I27" i="31"/>
  <c r="L26" i="30"/>
  <c r="K26" i="30"/>
  <c r="L25" i="30"/>
  <c r="K25" i="30"/>
  <c r="L24" i="30"/>
  <c r="K24" i="30"/>
  <c r="L23" i="30"/>
  <c r="K23" i="30"/>
  <c r="J22" i="30"/>
  <c r="I22" i="30"/>
  <c r="L21" i="30"/>
  <c r="K21" i="30"/>
  <c r="L20" i="30"/>
  <c r="K20" i="30"/>
  <c r="L19" i="30"/>
  <c r="K19" i="30"/>
  <c r="L18" i="30"/>
  <c r="K18" i="30"/>
  <c r="L16" i="30"/>
  <c r="K16" i="30"/>
  <c r="L15" i="30"/>
  <c r="K15" i="30"/>
  <c r="K13" i="30"/>
  <c r="L14" i="30"/>
  <c r="K14" i="30"/>
  <c r="L13" i="30"/>
  <c r="J13" i="30"/>
  <c r="J27" i="30"/>
  <c r="I13" i="30"/>
  <c r="I27" i="30"/>
  <c r="L26" i="28"/>
  <c r="K26" i="28"/>
  <c r="L25" i="28"/>
  <c r="K25" i="28"/>
  <c r="L24" i="28"/>
  <c r="K24" i="28"/>
  <c r="L23" i="28"/>
  <c r="K23" i="28"/>
  <c r="J22" i="28"/>
  <c r="I22" i="28"/>
  <c r="L21" i="28"/>
  <c r="K21" i="28"/>
  <c r="L20" i="28"/>
  <c r="K20" i="28"/>
  <c r="L19" i="28"/>
  <c r="K19" i="28"/>
  <c r="L18" i="28"/>
  <c r="K18" i="28"/>
  <c r="L16" i="28"/>
  <c r="K16" i="28"/>
  <c r="L15" i="28"/>
  <c r="K15" i="28"/>
  <c r="L14" i="28"/>
  <c r="K14" i="28"/>
  <c r="K13" i="28"/>
  <c r="J13" i="28"/>
  <c r="J27" i="28"/>
  <c r="I13" i="28"/>
  <c r="I27" i="28"/>
  <c r="L26" i="27"/>
  <c r="K26" i="27"/>
  <c r="L25" i="27"/>
  <c r="K25" i="27"/>
  <c r="L24" i="27"/>
  <c r="K24" i="27"/>
  <c r="L23" i="27"/>
  <c r="K23" i="27"/>
  <c r="J22" i="27"/>
  <c r="I22" i="27"/>
  <c r="L21" i="27"/>
  <c r="K21" i="27"/>
  <c r="L20" i="27"/>
  <c r="K20" i="27"/>
  <c r="L19" i="27"/>
  <c r="K19" i="27"/>
  <c r="L18" i="27"/>
  <c r="K18" i="27"/>
  <c r="L16" i="27"/>
  <c r="K16" i="27"/>
  <c r="L15" i="27"/>
  <c r="K15" i="27"/>
  <c r="L14" i="27"/>
  <c r="L13" i="27"/>
  <c r="K14" i="27"/>
  <c r="K13" i="27"/>
  <c r="J13" i="27"/>
  <c r="J27" i="27"/>
  <c r="I13" i="27"/>
  <c r="I27" i="27"/>
  <c r="L26" i="26"/>
  <c r="K26" i="26"/>
  <c r="M26" i="26"/>
  <c r="L25" i="26"/>
  <c r="K25" i="26"/>
  <c r="L24" i="26"/>
  <c r="K24" i="26"/>
  <c r="M24" i="26"/>
  <c r="L23" i="26"/>
  <c r="K23" i="26"/>
  <c r="J22" i="26"/>
  <c r="I22" i="26"/>
  <c r="L21" i="26"/>
  <c r="K21" i="26"/>
  <c r="L20" i="26"/>
  <c r="K20" i="26"/>
  <c r="L19" i="26"/>
  <c r="K19" i="26"/>
  <c r="M19" i="26"/>
  <c r="L18" i="26"/>
  <c r="K18" i="26"/>
  <c r="M18" i="26"/>
  <c r="L16" i="26"/>
  <c r="M16" i="26"/>
  <c r="K16" i="26"/>
  <c r="L15" i="26"/>
  <c r="K15" i="26"/>
  <c r="M15" i="26"/>
  <c r="L14" i="26"/>
  <c r="L13" i="26"/>
  <c r="K14" i="26"/>
  <c r="J13" i="26"/>
  <c r="J27" i="26"/>
  <c r="I13" i="26"/>
  <c r="I27" i="26"/>
  <c r="I22" i="25"/>
  <c r="L26" i="25"/>
  <c r="K26" i="25"/>
  <c r="M26" i="25"/>
  <c r="L25" i="25"/>
  <c r="K25" i="25"/>
  <c r="M25" i="25"/>
  <c r="L24" i="25"/>
  <c r="K24" i="25"/>
  <c r="M24" i="25"/>
  <c r="L23" i="25"/>
  <c r="M23" i="25"/>
  <c r="K23" i="25"/>
  <c r="J22" i="25"/>
  <c r="L21" i="25"/>
  <c r="K21" i="25"/>
  <c r="L20" i="25"/>
  <c r="K20" i="25"/>
  <c r="M20" i="25"/>
  <c r="L19" i="25"/>
  <c r="K19" i="25"/>
  <c r="M19" i="25"/>
  <c r="L18" i="25"/>
  <c r="M18" i="25"/>
  <c r="K18" i="25"/>
  <c r="L16" i="25"/>
  <c r="K16" i="25"/>
  <c r="L15" i="25"/>
  <c r="L13" i="25"/>
  <c r="K15" i="25"/>
  <c r="L14" i="25"/>
  <c r="K14" i="25"/>
  <c r="M14" i="25"/>
  <c r="J13" i="25"/>
  <c r="J27" i="25"/>
  <c r="I13" i="25"/>
  <c r="I27" i="25"/>
  <c r="M26" i="24"/>
  <c r="L26" i="24"/>
  <c r="K26" i="24"/>
  <c r="L25" i="24"/>
  <c r="M25" i="24"/>
  <c r="K25" i="24"/>
  <c r="L24" i="24"/>
  <c r="K24" i="24"/>
  <c r="M24" i="24"/>
  <c r="L23" i="24"/>
  <c r="K23" i="24"/>
  <c r="M23" i="24"/>
  <c r="L21" i="24"/>
  <c r="M21" i="24"/>
  <c r="K21" i="24"/>
  <c r="L20" i="24"/>
  <c r="K20" i="24"/>
  <c r="M20" i="24"/>
  <c r="L19" i="24"/>
  <c r="K19" i="24"/>
  <c r="M19" i="24"/>
  <c r="M18" i="24"/>
  <c r="L18" i="24"/>
  <c r="K18" i="24"/>
  <c r="L16" i="24"/>
  <c r="M16" i="24"/>
  <c r="K16" i="24"/>
  <c r="L15" i="24"/>
  <c r="K15" i="24"/>
  <c r="M15" i="24"/>
  <c r="J22" i="24"/>
  <c r="I22" i="24"/>
  <c r="J13" i="24"/>
  <c r="J27" i="24"/>
  <c r="I13" i="24"/>
  <c r="I27" i="24"/>
  <c r="K22" i="32"/>
  <c r="L22" i="32"/>
  <c r="K24" i="32"/>
  <c r="L24" i="32"/>
  <c r="K25" i="32"/>
  <c r="L25" i="32"/>
  <c r="L14" i="32"/>
  <c r="L15" i="32"/>
  <c r="L17" i="32"/>
  <c r="L18" i="32"/>
  <c r="L19" i="32"/>
  <c r="L20" i="32"/>
  <c r="L13" i="32"/>
  <c r="K14" i="32"/>
  <c r="K15" i="32"/>
  <c r="K17" i="32"/>
  <c r="K18" i="32"/>
  <c r="K19" i="32"/>
  <c r="K20" i="32"/>
  <c r="K13" i="32"/>
  <c r="J21" i="32"/>
  <c r="J12" i="32"/>
  <c r="J26" i="32"/>
  <c r="I12" i="32"/>
  <c r="G7" i="21"/>
  <c r="G8" i="21"/>
  <c r="G9" i="21"/>
  <c r="G10" i="21"/>
  <c r="G11" i="21"/>
  <c r="G12" i="21"/>
  <c r="G13" i="21"/>
  <c r="G14" i="21"/>
  <c r="G15" i="21"/>
  <c r="G16" i="21"/>
  <c r="G17" i="21"/>
  <c r="G18" i="21"/>
  <c r="G7" i="20"/>
  <c r="G8" i="20"/>
  <c r="G9" i="20"/>
  <c r="G10" i="20"/>
  <c r="G11" i="20"/>
  <c r="G12" i="20"/>
  <c r="G13" i="20"/>
  <c r="G14" i="20"/>
  <c r="G15" i="20"/>
  <c r="G16" i="20"/>
  <c r="G17" i="20"/>
  <c r="G18" i="20"/>
  <c r="G19" i="20"/>
  <c r="G20" i="20"/>
  <c r="G7" i="33"/>
  <c r="G8" i="33"/>
  <c r="G9" i="33"/>
  <c r="G10" i="33"/>
  <c r="G11" i="33"/>
  <c r="G12" i="33"/>
  <c r="G13" i="33"/>
  <c r="G14" i="33"/>
  <c r="G15" i="33"/>
  <c r="G20" i="33"/>
  <c r="G16" i="33"/>
  <c r="G17" i="33"/>
  <c r="G18" i="33"/>
  <c r="G19" i="33"/>
  <c r="F7" i="19"/>
  <c r="F10" i="19"/>
  <c r="F21" i="17"/>
  <c r="F22" i="3"/>
  <c r="F23" i="17"/>
  <c r="F23" i="3"/>
  <c r="F24" i="17"/>
  <c r="F25" i="17"/>
  <c r="F18" i="17"/>
  <c r="F19" i="3"/>
  <c r="F17" i="17"/>
  <c r="F18" i="3"/>
  <c r="Q26" i="18"/>
  <c r="Q28" i="18"/>
  <c r="Q30" i="18"/>
  <c r="Q31" i="18"/>
  <c r="Q32" i="18"/>
  <c r="Q25" i="18"/>
  <c r="Q10" i="18"/>
  <c r="Q11" i="18"/>
  <c r="Q12" i="18"/>
  <c r="Q13" i="18"/>
  <c r="Q17" i="18"/>
  <c r="Q18" i="18"/>
  <c r="Q9" i="18"/>
  <c r="Q20" i="18"/>
  <c r="D8" i="23"/>
  <c r="D8" i="15"/>
  <c r="D8" i="14"/>
  <c r="D8" i="13"/>
  <c r="D8" i="12"/>
  <c r="D8" i="11"/>
  <c r="D8" i="10"/>
  <c r="D7" i="8"/>
  <c r="D4" i="9"/>
  <c r="D4" i="6"/>
  <c r="D4" i="34"/>
  <c r="D8" i="34"/>
  <c r="D4" i="5"/>
  <c r="E4" i="4"/>
  <c r="O28" i="4"/>
  <c r="E14" i="3"/>
  <c r="F30" i="3"/>
  <c r="B8" i="34"/>
  <c r="B9" i="34"/>
  <c r="B10" i="34"/>
  <c r="B11" i="34"/>
  <c r="B12" i="34"/>
  <c r="B13" i="34"/>
  <c r="B14" i="34"/>
  <c r="B15" i="34"/>
  <c r="B16" i="34"/>
  <c r="B17" i="34"/>
  <c r="B18" i="34"/>
  <c r="B19" i="34"/>
  <c r="B20" i="34"/>
  <c r="B7" i="34"/>
  <c r="C3" i="34"/>
  <c r="E20" i="33"/>
  <c r="E28" i="17"/>
  <c r="D20" i="33"/>
  <c r="D28" i="17"/>
  <c r="D28" i="3"/>
  <c r="C3" i="33"/>
  <c r="F20" i="9"/>
  <c r="F21" i="6"/>
  <c r="B20" i="16"/>
  <c r="F13" i="19"/>
  <c r="F21" i="34"/>
  <c r="F27" i="17"/>
  <c r="F7" i="5"/>
  <c r="AJ10" i="18"/>
  <c r="M22" i="22"/>
  <c r="J14" i="10"/>
  <c r="J28" i="10"/>
  <c r="J23" i="10"/>
  <c r="L23" i="10"/>
  <c r="J18" i="22"/>
  <c r="M13" i="32"/>
  <c r="I13" i="8"/>
  <c r="I27" i="8"/>
  <c r="K27" i="8"/>
  <c r="L13" i="24"/>
  <c r="L28" i="10"/>
  <c r="M14" i="24"/>
  <c r="M13" i="24"/>
  <c r="I14" i="10"/>
  <c r="I28" i="10"/>
  <c r="F25" i="3"/>
  <c r="F21" i="3"/>
  <c r="F28" i="3"/>
  <c r="F31" i="3"/>
  <c r="E21" i="3"/>
  <c r="F24" i="3"/>
  <c r="F20" i="3"/>
  <c r="E28" i="3"/>
  <c r="H21" i="7"/>
  <c r="D21" i="7"/>
  <c r="I20" i="7"/>
  <c r="F21" i="7"/>
  <c r="I24" i="7"/>
  <c r="J22" i="7"/>
  <c r="J24" i="7"/>
  <c r="E21" i="7"/>
  <c r="I22" i="7"/>
  <c r="L14" i="10"/>
  <c r="M18" i="10"/>
  <c r="K14" i="10"/>
  <c r="I23" i="7"/>
  <c r="I25" i="7"/>
  <c r="I29" i="7"/>
  <c r="I18" i="7"/>
  <c r="I21" i="7"/>
  <c r="J23" i="7"/>
  <c r="J25" i="7"/>
  <c r="J29" i="7"/>
  <c r="I19" i="7"/>
  <c r="I28" i="7"/>
  <c r="I26" i="7"/>
  <c r="I30" i="7"/>
  <c r="J18" i="7"/>
  <c r="J19" i="7"/>
  <c r="J28" i="7"/>
  <c r="J26" i="7"/>
  <c r="J30" i="7"/>
  <c r="M17" i="8"/>
  <c r="O15" i="4"/>
  <c r="O29" i="4"/>
  <c r="I24" i="4"/>
  <c r="F27" i="3"/>
  <c r="O11" i="4"/>
  <c r="O27" i="4"/>
  <c r="O13" i="4"/>
  <c r="M24" i="4"/>
  <c r="O9" i="4"/>
  <c r="O23" i="4"/>
  <c r="O24" i="4"/>
  <c r="K24" i="4"/>
  <c r="L13" i="28"/>
  <c r="M23" i="26"/>
  <c r="M16" i="25"/>
  <c r="M15" i="25"/>
  <c r="M21" i="25"/>
  <c r="M13" i="25"/>
  <c r="K13" i="24"/>
  <c r="G20" i="17"/>
  <c r="G19" i="17"/>
  <c r="O10" i="4"/>
  <c r="O12" i="4"/>
  <c r="O14" i="4"/>
  <c r="O22" i="4"/>
  <c r="O25" i="4"/>
  <c r="C19" i="34"/>
  <c r="E13" i="34"/>
  <c r="C7" i="34"/>
  <c r="D16" i="34"/>
  <c r="E20" i="34"/>
  <c r="C18" i="34"/>
  <c r="D15" i="34"/>
  <c r="E12" i="34"/>
  <c r="C10" i="34"/>
  <c r="C11" i="34"/>
  <c r="D20" i="34"/>
  <c r="E17" i="34"/>
  <c r="C15" i="34"/>
  <c r="D12" i="34"/>
  <c r="E9" i="34"/>
  <c r="C8" i="34"/>
  <c r="D19" i="34"/>
  <c r="E16" i="34"/>
  <c r="C14" i="34"/>
  <c r="D11" i="34"/>
  <c r="E8" i="34"/>
  <c r="E7" i="34"/>
  <c r="C20" i="34"/>
  <c r="E18" i="34"/>
  <c r="D17" i="34"/>
  <c r="C16" i="34"/>
  <c r="E14" i="34"/>
  <c r="D13" i="34"/>
  <c r="C12" i="34"/>
  <c r="E10" i="34"/>
  <c r="D9" i="34"/>
  <c r="D7" i="34"/>
  <c r="E19" i="34"/>
  <c r="D18" i="34"/>
  <c r="C17" i="34"/>
  <c r="E15" i="34"/>
  <c r="D14" i="34"/>
  <c r="C13" i="34"/>
  <c r="E11" i="34"/>
  <c r="D10" i="34"/>
  <c r="C9" i="34"/>
  <c r="M21" i="26"/>
  <c r="M20" i="26"/>
  <c r="M14" i="26"/>
  <c r="M25" i="26"/>
  <c r="K13" i="26"/>
  <c r="K13" i="25"/>
  <c r="K12" i="32"/>
  <c r="G19" i="21"/>
  <c r="G28" i="17"/>
  <c r="E31" i="16"/>
  <c r="D31" i="16"/>
  <c r="C31" i="16"/>
  <c r="C8" i="16"/>
  <c r="G7" i="34"/>
  <c r="G21" i="34"/>
  <c r="G28" i="3"/>
  <c r="F26" i="3"/>
  <c r="G21" i="3"/>
  <c r="P24" i="4"/>
  <c r="O17" i="4"/>
  <c r="I23" i="10"/>
  <c r="K23" i="10"/>
  <c r="K28" i="10"/>
  <c r="L21" i="7"/>
  <c r="J17" i="7"/>
  <c r="J31" i="7"/>
  <c r="K21" i="7"/>
  <c r="M21" i="7"/>
  <c r="I17" i="7"/>
  <c r="I31" i="7"/>
  <c r="C21" i="34"/>
  <c r="F17" i="3"/>
  <c r="F32" i="3"/>
  <c r="O31" i="4"/>
  <c r="M13" i="26"/>
  <c r="D21" i="34"/>
  <c r="E21" i="34"/>
  <c r="N32" i="4"/>
  <c r="I7" i="9"/>
  <c r="R7" i="6"/>
  <c r="I7" i="6"/>
  <c r="D22" i="24"/>
  <c r="E22" i="24"/>
  <c r="F22" i="24"/>
  <c r="G22" i="24"/>
  <c r="H22" i="24"/>
  <c r="C22" i="24"/>
  <c r="K22" i="24"/>
  <c r="C22" i="25"/>
  <c r="C13" i="25"/>
  <c r="C12" i="32"/>
  <c r="C21" i="32"/>
  <c r="AE10" i="18"/>
  <c r="AE11" i="18"/>
  <c r="AF11" i="18"/>
  <c r="AE12" i="18"/>
  <c r="AF12" i="18"/>
  <c r="AE13" i="18"/>
  <c r="AF13" i="18"/>
  <c r="AE17" i="18"/>
  <c r="AF17" i="18"/>
  <c r="AE18" i="18"/>
  <c r="AF18" i="18"/>
  <c r="AD10" i="18"/>
  <c r="AA10" i="18"/>
  <c r="AA11" i="18"/>
  <c r="AB11" i="18"/>
  <c r="AA12" i="18"/>
  <c r="AB12" i="18"/>
  <c r="AA13" i="18"/>
  <c r="AB13" i="18"/>
  <c r="AA17" i="18"/>
  <c r="AB17" i="18"/>
  <c r="AA18" i="18"/>
  <c r="AB18" i="18"/>
  <c r="Z10" i="18"/>
  <c r="AF10" i="18"/>
  <c r="AB10" i="18"/>
  <c r="L22" i="24"/>
  <c r="M22" i="24"/>
  <c r="H27" i="23"/>
  <c r="G27" i="23"/>
  <c r="F27" i="23"/>
  <c r="E27" i="23"/>
  <c r="D27" i="23"/>
  <c r="C27" i="23"/>
  <c r="H26" i="23"/>
  <c r="G26" i="23"/>
  <c r="F26" i="23"/>
  <c r="E26" i="23"/>
  <c r="D26" i="23"/>
  <c r="C26" i="23"/>
  <c r="H25" i="23"/>
  <c r="G25" i="23"/>
  <c r="F25" i="23"/>
  <c r="E25" i="23"/>
  <c r="D25" i="23"/>
  <c r="C25" i="23"/>
  <c r="H24" i="23"/>
  <c r="G24" i="23"/>
  <c r="F24" i="23"/>
  <c r="E24" i="23"/>
  <c r="D24" i="23"/>
  <c r="C24" i="23"/>
  <c r="C16" i="23"/>
  <c r="D16" i="23"/>
  <c r="E16" i="23"/>
  <c r="F16" i="23"/>
  <c r="G16" i="23"/>
  <c r="H16" i="23"/>
  <c r="C17" i="23"/>
  <c r="D17" i="23"/>
  <c r="E17" i="23"/>
  <c r="F17" i="23"/>
  <c r="G17" i="23"/>
  <c r="H17" i="23"/>
  <c r="C19" i="23"/>
  <c r="D19" i="23"/>
  <c r="E19" i="23"/>
  <c r="F19" i="23"/>
  <c r="G19" i="23"/>
  <c r="H19" i="23"/>
  <c r="C20" i="23"/>
  <c r="D20" i="23"/>
  <c r="E20" i="23"/>
  <c r="F20" i="23"/>
  <c r="G20" i="23"/>
  <c r="H20" i="23"/>
  <c r="C21" i="23"/>
  <c r="D21" i="23"/>
  <c r="E21" i="23"/>
  <c r="F21" i="23"/>
  <c r="G21" i="23"/>
  <c r="H21" i="23"/>
  <c r="C22" i="23"/>
  <c r="D22" i="23"/>
  <c r="E22" i="23"/>
  <c r="F22" i="23"/>
  <c r="G22" i="23"/>
  <c r="H22" i="23"/>
  <c r="D15" i="23"/>
  <c r="E15" i="23"/>
  <c r="F15" i="23"/>
  <c r="G15" i="23"/>
  <c r="H15" i="23"/>
  <c r="C15" i="23"/>
  <c r="H27" i="15"/>
  <c r="G27" i="15"/>
  <c r="F27" i="15"/>
  <c r="E27" i="15"/>
  <c r="D27" i="15"/>
  <c r="C27" i="15"/>
  <c r="H26" i="15"/>
  <c r="G26" i="15"/>
  <c r="F26" i="15"/>
  <c r="E26" i="15"/>
  <c r="D26" i="15"/>
  <c r="C26" i="15"/>
  <c r="H25" i="15"/>
  <c r="G25" i="15"/>
  <c r="F25" i="15"/>
  <c r="E25" i="15"/>
  <c r="D25" i="15"/>
  <c r="C25" i="15"/>
  <c r="H24" i="15"/>
  <c r="G24" i="15"/>
  <c r="F24" i="15"/>
  <c r="E24" i="15"/>
  <c r="D24" i="15"/>
  <c r="C24" i="15"/>
  <c r="C16" i="15"/>
  <c r="D16" i="15"/>
  <c r="E16" i="15"/>
  <c r="F16" i="15"/>
  <c r="G16" i="15"/>
  <c r="H16" i="15"/>
  <c r="C17" i="15"/>
  <c r="D17" i="15"/>
  <c r="E17" i="15"/>
  <c r="F17" i="15"/>
  <c r="G17" i="15"/>
  <c r="H17" i="15"/>
  <c r="C19" i="15"/>
  <c r="D19" i="15"/>
  <c r="E19" i="15"/>
  <c r="F19" i="15"/>
  <c r="G19" i="15"/>
  <c r="H19" i="15"/>
  <c r="C20" i="15"/>
  <c r="D20" i="15"/>
  <c r="E20" i="15"/>
  <c r="F20" i="15"/>
  <c r="G20" i="15"/>
  <c r="H20" i="15"/>
  <c r="C21" i="15"/>
  <c r="D21" i="15"/>
  <c r="E21" i="15"/>
  <c r="F21" i="15"/>
  <c r="G21" i="15"/>
  <c r="H21" i="15"/>
  <c r="C22" i="15"/>
  <c r="D22" i="15"/>
  <c r="E22" i="15"/>
  <c r="F22" i="15"/>
  <c r="G22" i="15"/>
  <c r="H22" i="15"/>
  <c r="D15" i="15"/>
  <c r="E15" i="15"/>
  <c r="F15" i="15"/>
  <c r="G15" i="15"/>
  <c r="H15" i="15"/>
  <c r="C15" i="15"/>
  <c r="H27" i="14"/>
  <c r="G27" i="14"/>
  <c r="F27" i="14"/>
  <c r="E27" i="14"/>
  <c r="D27" i="14"/>
  <c r="C27" i="14"/>
  <c r="H26" i="14"/>
  <c r="G26" i="14"/>
  <c r="F26" i="14"/>
  <c r="E26" i="14"/>
  <c r="D26" i="14"/>
  <c r="C26" i="14"/>
  <c r="H25" i="14"/>
  <c r="G25" i="14"/>
  <c r="F25" i="14"/>
  <c r="E25" i="14"/>
  <c r="D25" i="14"/>
  <c r="C25" i="14"/>
  <c r="H24" i="14"/>
  <c r="G24" i="14"/>
  <c r="F24" i="14"/>
  <c r="E24" i="14"/>
  <c r="D24" i="14"/>
  <c r="C24" i="14"/>
  <c r="C16" i="14"/>
  <c r="D16" i="14"/>
  <c r="E16" i="14"/>
  <c r="F16" i="14"/>
  <c r="G16" i="14"/>
  <c r="H16" i="14"/>
  <c r="C17" i="14"/>
  <c r="D17" i="14"/>
  <c r="E17" i="14"/>
  <c r="F17" i="14"/>
  <c r="G17" i="14"/>
  <c r="H17" i="14"/>
  <c r="C19" i="14"/>
  <c r="D19" i="14"/>
  <c r="E19" i="14"/>
  <c r="F19" i="14"/>
  <c r="G19" i="14"/>
  <c r="H19" i="14"/>
  <c r="C20" i="14"/>
  <c r="D20" i="14"/>
  <c r="E20" i="14"/>
  <c r="F20" i="14"/>
  <c r="G20" i="14"/>
  <c r="H20" i="14"/>
  <c r="C21" i="14"/>
  <c r="D21" i="14"/>
  <c r="E21" i="14"/>
  <c r="F21" i="14"/>
  <c r="G21" i="14"/>
  <c r="H21" i="14"/>
  <c r="C22" i="14"/>
  <c r="D22" i="14"/>
  <c r="E22" i="14"/>
  <c r="F22" i="14"/>
  <c r="G22" i="14"/>
  <c r="H22" i="14"/>
  <c r="D15" i="14"/>
  <c r="E15" i="14"/>
  <c r="F15" i="14"/>
  <c r="G15" i="14"/>
  <c r="H15" i="14"/>
  <c r="C15" i="14"/>
  <c r="C25" i="13"/>
  <c r="D25" i="13"/>
  <c r="E25" i="13"/>
  <c r="F25" i="13"/>
  <c r="G25" i="13"/>
  <c r="H25" i="13"/>
  <c r="C26" i="13"/>
  <c r="D26" i="13"/>
  <c r="E26" i="13"/>
  <c r="F26" i="13"/>
  <c r="G26" i="13"/>
  <c r="H26" i="13"/>
  <c r="C27" i="13"/>
  <c r="D27" i="13"/>
  <c r="E27" i="13"/>
  <c r="F27" i="13"/>
  <c r="G27" i="13"/>
  <c r="H27" i="13"/>
  <c r="H24" i="13"/>
  <c r="G24" i="13"/>
  <c r="F24" i="13"/>
  <c r="E24" i="13"/>
  <c r="D24" i="13"/>
  <c r="C24" i="13"/>
  <c r="C16" i="13"/>
  <c r="D16" i="13"/>
  <c r="E16" i="13"/>
  <c r="F16" i="13"/>
  <c r="G16" i="13"/>
  <c r="H16" i="13"/>
  <c r="C17" i="13"/>
  <c r="D17" i="13"/>
  <c r="E17" i="13"/>
  <c r="F17" i="13"/>
  <c r="G17" i="13"/>
  <c r="H17" i="13"/>
  <c r="C19" i="13"/>
  <c r="D19" i="13"/>
  <c r="E19" i="13"/>
  <c r="F19" i="13"/>
  <c r="G19" i="13"/>
  <c r="H19" i="13"/>
  <c r="C20" i="13"/>
  <c r="D20" i="13"/>
  <c r="E20" i="13"/>
  <c r="F20" i="13"/>
  <c r="G20" i="13"/>
  <c r="H20" i="13"/>
  <c r="C21" i="13"/>
  <c r="D21" i="13"/>
  <c r="E21" i="13"/>
  <c r="F21" i="13"/>
  <c r="G21" i="13"/>
  <c r="H21" i="13"/>
  <c r="C22" i="13"/>
  <c r="D22" i="13"/>
  <c r="E22" i="13"/>
  <c r="F22" i="13"/>
  <c r="G22" i="13"/>
  <c r="H22" i="13"/>
  <c r="D15" i="13"/>
  <c r="E15" i="13"/>
  <c r="F15" i="13"/>
  <c r="G15" i="13"/>
  <c r="H15" i="13"/>
  <c r="C15" i="13"/>
  <c r="C25" i="12"/>
  <c r="D25" i="12"/>
  <c r="E25" i="12"/>
  <c r="F25" i="12"/>
  <c r="G25" i="12"/>
  <c r="H25" i="12"/>
  <c r="C26" i="12"/>
  <c r="D26" i="12"/>
  <c r="E26" i="12"/>
  <c r="F26" i="12"/>
  <c r="G26" i="12"/>
  <c r="H26" i="12"/>
  <c r="C27" i="12"/>
  <c r="D27" i="12"/>
  <c r="E27" i="12"/>
  <c r="F27" i="12"/>
  <c r="G27" i="12"/>
  <c r="H27" i="12"/>
  <c r="H24" i="12"/>
  <c r="G24" i="12"/>
  <c r="F24" i="12"/>
  <c r="E24" i="12"/>
  <c r="D24" i="12"/>
  <c r="C24" i="12"/>
  <c r="C16" i="12"/>
  <c r="D16" i="12"/>
  <c r="E16" i="12"/>
  <c r="F16" i="12"/>
  <c r="G16" i="12"/>
  <c r="H16" i="12"/>
  <c r="C17" i="12"/>
  <c r="D17" i="12"/>
  <c r="E17" i="12"/>
  <c r="F17" i="12"/>
  <c r="G17" i="12"/>
  <c r="H17" i="12"/>
  <c r="C19" i="12"/>
  <c r="D19" i="12"/>
  <c r="E19" i="12"/>
  <c r="F19" i="12"/>
  <c r="G19" i="12"/>
  <c r="H19" i="12"/>
  <c r="C20" i="12"/>
  <c r="D20" i="12"/>
  <c r="E20" i="12"/>
  <c r="F20" i="12"/>
  <c r="G20" i="12"/>
  <c r="H20" i="12"/>
  <c r="C21" i="12"/>
  <c r="D21" i="12"/>
  <c r="E21" i="12"/>
  <c r="F21" i="12"/>
  <c r="G21" i="12"/>
  <c r="H21" i="12"/>
  <c r="C22" i="12"/>
  <c r="D22" i="12"/>
  <c r="E22" i="12"/>
  <c r="F22" i="12"/>
  <c r="G22" i="12"/>
  <c r="H22" i="12"/>
  <c r="D15" i="12"/>
  <c r="E15" i="12"/>
  <c r="F15" i="12"/>
  <c r="G15" i="12"/>
  <c r="H15" i="12"/>
  <c r="C15" i="12"/>
  <c r="C25" i="11"/>
  <c r="D25" i="11"/>
  <c r="E25" i="11"/>
  <c r="F25" i="11"/>
  <c r="G25" i="11"/>
  <c r="H25" i="11"/>
  <c r="C26" i="11"/>
  <c r="D26" i="11"/>
  <c r="E26" i="11"/>
  <c r="F26" i="11"/>
  <c r="G26" i="11"/>
  <c r="H26" i="11"/>
  <c r="C27" i="11"/>
  <c r="D27" i="11"/>
  <c r="E27" i="11"/>
  <c r="F27" i="11"/>
  <c r="G27" i="11"/>
  <c r="H27" i="11"/>
  <c r="H24" i="11"/>
  <c r="G24" i="11"/>
  <c r="F24" i="11"/>
  <c r="E24" i="11"/>
  <c r="D24" i="11"/>
  <c r="C24" i="11"/>
  <c r="C16" i="11"/>
  <c r="D16" i="11"/>
  <c r="E16" i="11"/>
  <c r="F16" i="11"/>
  <c r="G16" i="11"/>
  <c r="H16" i="11"/>
  <c r="C17" i="11"/>
  <c r="D17" i="11"/>
  <c r="E17" i="11"/>
  <c r="F17" i="11"/>
  <c r="G17" i="11"/>
  <c r="H17" i="11"/>
  <c r="C19" i="11"/>
  <c r="D19" i="11"/>
  <c r="E19" i="11"/>
  <c r="F19" i="11"/>
  <c r="G19" i="11"/>
  <c r="H19" i="11"/>
  <c r="C20" i="11"/>
  <c r="D20" i="11"/>
  <c r="E20" i="11"/>
  <c r="F20" i="11"/>
  <c r="G20" i="11"/>
  <c r="H20" i="11"/>
  <c r="C21" i="11"/>
  <c r="D21" i="11"/>
  <c r="E21" i="11"/>
  <c r="F21" i="11"/>
  <c r="G21" i="11"/>
  <c r="H21" i="11"/>
  <c r="C22" i="11"/>
  <c r="D22" i="11"/>
  <c r="E22" i="11"/>
  <c r="F22" i="11"/>
  <c r="G22" i="11"/>
  <c r="H22" i="11"/>
  <c r="D15" i="11"/>
  <c r="E15" i="11"/>
  <c r="F15" i="11"/>
  <c r="G15" i="11"/>
  <c r="H15" i="11"/>
  <c r="C15" i="11"/>
  <c r="H27" i="10"/>
  <c r="G27" i="10"/>
  <c r="F27" i="10"/>
  <c r="E27" i="10"/>
  <c r="D27" i="10"/>
  <c r="C27" i="10"/>
  <c r="H26" i="10"/>
  <c r="G26" i="10"/>
  <c r="F26" i="10"/>
  <c r="E26" i="10"/>
  <c r="D26" i="10"/>
  <c r="C26" i="10"/>
  <c r="H25" i="10"/>
  <c r="G25" i="10"/>
  <c r="F25" i="10"/>
  <c r="E25" i="10"/>
  <c r="E28" i="7"/>
  <c r="D25" i="10"/>
  <c r="C25" i="10"/>
  <c r="H24" i="10"/>
  <c r="G24" i="10"/>
  <c r="F24" i="10"/>
  <c r="E24" i="10"/>
  <c r="D24" i="10"/>
  <c r="C24" i="10"/>
  <c r="C16" i="10"/>
  <c r="D16" i="10"/>
  <c r="E16" i="10"/>
  <c r="F16" i="10"/>
  <c r="G16" i="10"/>
  <c r="H16" i="10"/>
  <c r="C17" i="10"/>
  <c r="D17" i="10"/>
  <c r="E17" i="10"/>
  <c r="F17" i="10"/>
  <c r="G17" i="10"/>
  <c r="H17" i="10"/>
  <c r="C19" i="10"/>
  <c r="D19" i="10"/>
  <c r="E19" i="10"/>
  <c r="F19" i="10"/>
  <c r="G19" i="10"/>
  <c r="H19" i="10"/>
  <c r="C20" i="10"/>
  <c r="D20" i="10"/>
  <c r="E20" i="10"/>
  <c r="F20" i="10"/>
  <c r="G20" i="10"/>
  <c r="H20" i="10"/>
  <c r="C21" i="10"/>
  <c r="D21" i="10"/>
  <c r="E21" i="10"/>
  <c r="F21" i="10"/>
  <c r="G21" i="10"/>
  <c r="H21" i="10"/>
  <c r="C22" i="10"/>
  <c r="D22" i="10"/>
  <c r="E22" i="10"/>
  <c r="F22" i="10"/>
  <c r="G22" i="10"/>
  <c r="H22" i="10"/>
  <c r="D15" i="10"/>
  <c r="E15" i="10"/>
  <c r="F15" i="10"/>
  <c r="G15" i="10"/>
  <c r="H15" i="10"/>
  <c r="C15" i="10"/>
  <c r="C25" i="8"/>
  <c r="D25" i="8"/>
  <c r="D29" i="7"/>
  <c r="E25" i="8"/>
  <c r="F25" i="8"/>
  <c r="F29" i="7"/>
  <c r="G25" i="8"/>
  <c r="H25" i="8"/>
  <c r="H29" i="7"/>
  <c r="C26" i="8"/>
  <c r="D26" i="8"/>
  <c r="D30" i="7"/>
  <c r="E26" i="8"/>
  <c r="F26" i="8"/>
  <c r="F30" i="7"/>
  <c r="G26" i="8"/>
  <c r="H26" i="8"/>
  <c r="H30" i="7"/>
  <c r="H24" i="8"/>
  <c r="H28" i="7"/>
  <c r="G24" i="8"/>
  <c r="G28" i="7"/>
  <c r="F24" i="8"/>
  <c r="E24" i="8"/>
  <c r="D24" i="8"/>
  <c r="D28" i="7"/>
  <c r="C24" i="8"/>
  <c r="C28" i="7"/>
  <c r="K28" i="7"/>
  <c r="H23" i="8"/>
  <c r="G23" i="8"/>
  <c r="F23" i="8"/>
  <c r="F27" i="7"/>
  <c r="E23" i="8"/>
  <c r="E27" i="7"/>
  <c r="D23" i="8"/>
  <c r="C23" i="8"/>
  <c r="C15" i="8"/>
  <c r="C19" i="7"/>
  <c r="D15" i="8"/>
  <c r="D19" i="7"/>
  <c r="E15" i="8"/>
  <c r="F15" i="8"/>
  <c r="G15" i="8"/>
  <c r="G19" i="7"/>
  <c r="H15" i="8"/>
  <c r="H19" i="7"/>
  <c r="C16" i="8"/>
  <c r="D16" i="8"/>
  <c r="E16" i="8"/>
  <c r="E20" i="7"/>
  <c r="F16" i="8"/>
  <c r="F20" i="7"/>
  <c r="G16" i="8"/>
  <c r="H16" i="8"/>
  <c r="C18" i="8"/>
  <c r="C22" i="7"/>
  <c r="D18" i="8"/>
  <c r="E18" i="8"/>
  <c r="F18" i="8"/>
  <c r="G18" i="8"/>
  <c r="G22" i="7"/>
  <c r="H18" i="8"/>
  <c r="H22" i="7"/>
  <c r="C19" i="8"/>
  <c r="D19" i="8"/>
  <c r="E19" i="8"/>
  <c r="E23" i="7"/>
  <c r="F19" i="8"/>
  <c r="F23" i="7"/>
  <c r="G19" i="8"/>
  <c r="H19" i="8"/>
  <c r="C20" i="8"/>
  <c r="C24" i="7"/>
  <c r="D20" i="8"/>
  <c r="D24" i="7"/>
  <c r="E20" i="8"/>
  <c r="F20" i="8"/>
  <c r="G20" i="8"/>
  <c r="G24" i="7"/>
  <c r="H20" i="8"/>
  <c r="C21" i="8"/>
  <c r="D21" i="8"/>
  <c r="E21" i="8"/>
  <c r="E25" i="7"/>
  <c r="F21" i="8"/>
  <c r="F25" i="7"/>
  <c r="G21" i="8"/>
  <c r="H21" i="8"/>
  <c r="D14" i="8"/>
  <c r="D18" i="7"/>
  <c r="E14" i="8"/>
  <c r="E18" i="7"/>
  <c r="F14" i="8"/>
  <c r="G14" i="8"/>
  <c r="H14" i="8"/>
  <c r="H18" i="7"/>
  <c r="C14" i="8"/>
  <c r="C18" i="7"/>
  <c r="C8" i="9"/>
  <c r="D8" i="9"/>
  <c r="E8" i="9"/>
  <c r="C9" i="9"/>
  <c r="D9" i="9"/>
  <c r="E9" i="9"/>
  <c r="C10" i="9"/>
  <c r="D10" i="9"/>
  <c r="E10" i="9"/>
  <c r="C11" i="9"/>
  <c r="D11" i="9"/>
  <c r="E11" i="9"/>
  <c r="C12" i="9"/>
  <c r="D12" i="9"/>
  <c r="E12" i="9"/>
  <c r="C13" i="9"/>
  <c r="D13" i="9"/>
  <c r="E13" i="9"/>
  <c r="C14" i="9"/>
  <c r="D14" i="9"/>
  <c r="E14" i="9"/>
  <c r="C15" i="9"/>
  <c r="D15" i="9"/>
  <c r="E15" i="9"/>
  <c r="C16" i="9"/>
  <c r="D16" i="9"/>
  <c r="E16" i="9"/>
  <c r="C17" i="9"/>
  <c r="D17" i="9"/>
  <c r="E17" i="9"/>
  <c r="C18" i="9"/>
  <c r="D18" i="9"/>
  <c r="E18" i="9"/>
  <c r="C19" i="9"/>
  <c r="D19" i="9"/>
  <c r="E19" i="9"/>
  <c r="D7" i="9"/>
  <c r="E7" i="9"/>
  <c r="C7" i="9"/>
  <c r="B8" i="9"/>
  <c r="B9" i="9"/>
  <c r="B10" i="9"/>
  <c r="B11" i="9"/>
  <c r="B12" i="9"/>
  <c r="B13" i="9"/>
  <c r="B14" i="9"/>
  <c r="B15" i="9"/>
  <c r="B16" i="9"/>
  <c r="B17" i="9"/>
  <c r="B18" i="9"/>
  <c r="B19" i="9"/>
  <c r="B7" i="9"/>
  <c r="C8" i="6"/>
  <c r="D8" i="6"/>
  <c r="E8" i="6"/>
  <c r="C9" i="6"/>
  <c r="D9" i="6"/>
  <c r="E9" i="6"/>
  <c r="C10" i="6"/>
  <c r="D10" i="6"/>
  <c r="E10" i="6"/>
  <c r="C11" i="6"/>
  <c r="D11" i="6"/>
  <c r="E11" i="6"/>
  <c r="C12" i="6"/>
  <c r="D12" i="6"/>
  <c r="E12" i="6"/>
  <c r="C13" i="6"/>
  <c r="D13" i="6"/>
  <c r="E13" i="6"/>
  <c r="C14" i="6"/>
  <c r="D14" i="6"/>
  <c r="E14" i="6"/>
  <c r="C15" i="6"/>
  <c r="D15" i="6"/>
  <c r="E15" i="6"/>
  <c r="C16" i="6"/>
  <c r="D16" i="6"/>
  <c r="E16" i="6"/>
  <c r="C17" i="6"/>
  <c r="D17" i="6"/>
  <c r="E17" i="6"/>
  <c r="C18" i="6"/>
  <c r="D18" i="6"/>
  <c r="E18" i="6"/>
  <c r="C19" i="6"/>
  <c r="D19" i="6"/>
  <c r="E19" i="6"/>
  <c r="C20" i="6"/>
  <c r="D20" i="6"/>
  <c r="E20" i="6"/>
  <c r="D7" i="6"/>
  <c r="E7" i="6"/>
  <c r="C7" i="6"/>
  <c r="B8" i="6"/>
  <c r="B9" i="6"/>
  <c r="B10" i="6"/>
  <c r="B11" i="6"/>
  <c r="B12" i="6"/>
  <c r="B13" i="6"/>
  <c r="B14" i="6"/>
  <c r="B15" i="6"/>
  <c r="B16" i="6"/>
  <c r="B17" i="6"/>
  <c r="B18" i="6"/>
  <c r="B19" i="6"/>
  <c r="B20" i="6"/>
  <c r="B7" i="6"/>
  <c r="E12" i="5"/>
  <c r="D12" i="5"/>
  <c r="C12" i="5"/>
  <c r="E11" i="5"/>
  <c r="D11" i="5"/>
  <c r="C11" i="5"/>
  <c r="C9" i="5"/>
  <c r="D9" i="5"/>
  <c r="E9" i="5"/>
  <c r="D8" i="5"/>
  <c r="E8" i="5"/>
  <c r="C8" i="5"/>
  <c r="M29" i="4"/>
  <c r="M28" i="4"/>
  <c r="M27" i="4"/>
  <c r="M25" i="4"/>
  <c r="M23" i="4"/>
  <c r="M22" i="4"/>
  <c r="K29" i="4"/>
  <c r="K28" i="4"/>
  <c r="K27" i="4"/>
  <c r="K25" i="4"/>
  <c r="K23" i="4"/>
  <c r="K22" i="4"/>
  <c r="I23" i="4"/>
  <c r="I25" i="4"/>
  <c r="I27" i="4"/>
  <c r="I28" i="4"/>
  <c r="I29" i="4"/>
  <c r="I22" i="4"/>
  <c r="L29" i="4"/>
  <c r="L28" i="4"/>
  <c r="L27" i="4"/>
  <c r="L25" i="4"/>
  <c r="L23" i="4"/>
  <c r="L22" i="4"/>
  <c r="J29" i="4"/>
  <c r="J28" i="4"/>
  <c r="J27" i="4"/>
  <c r="J25" i="4"/>
  <c r="J23" i="4"/>
  <c r="J22" i="4"/>
  <c r="H23" i="4"/>
  <c r="H25" i="4"/>
  <c r="H27" i="4"/>
  <c r="H28" i="4"/>
  <c r="H29" i="4"/>
  <c r="H22" i="4"/>
  <c r="M15" i="4"/>
  <c r="M14" i="4"/>
  <c r="M13" i="4"/>
  <c r="M12" i="4"/>
  <c r="M11" i="4"/>
  <c r="M10" i="4"/>
  <c r="M9" i="4"/>
  <c r="K15" i="4"/>
  <c r="K14" i="4"/>
  <c r="K13" i="4"/>
  <c r="K12" i="4"/>
  <c r="K11" i="4"/>
  <c r="K10" i="4"/>
  <c r="K9" i="4"/>
  <c r="I10" i="4"/>
  <c r="I11" i="4"/>
  <c r="I12" i="4"/>
  <c r="I13" i="4"/>
  <c r="I14" i="4"/>
  <c r="I15" i="4"/>
  <c r="I9" i="4"/>
  <c r="L15" i="4"/>
  <c r="L14" i="4"/>
  <c r="L13" i="4"/>
  <c r="L12" i="4"/>
  <c r="L11" i="4"/>
  <c r="L10" i="4"/>
  <c r="L9" i="4"/>
  <c r="J15" i="4"/>
  <c r="J14" i="4"/>
  <c r="J13" i="4"/>
  <c r="J12" i="4"/>
  <c r="J11" i="4"/>
  <c r="J10" i="4"/>
  <c r="J9" i="4"/>
  <c r="H10" i="4"/>
  <c r="H11" i="4"/>
  <c r="H12" i="4"/>
  <c r="H13" i="4"/>
  <c r="H14" i="4"/>
  <c r="H15" i="4"/>
  <c r="H9" i="4"/>
  <c r="E31" i="3"/>
  <c r="D31" i="3"/>
  <c r="C31" i="3"/>
  <c r="E29" i="7"/>
  <c r="F28" i="7"/>
  <c r="D20" i="20"/>
  <c r="D29" i="17"/>
  <c r="E20" i="20"/>
  <c r="E29" i="17"/>
  <c r="C20" i="20"/>
  <c r="C29" i="17"/>
  <c r="C6" i="31"/>
  <c r="C6" i="27"/>
  <c r="C3" i="27"/>
  <c r="C6" i="28"/>
  <c r="C3" i="28"/>
  <c r="C6" i="30"/>
  <c r="C3" i="30"/>
  <c r="C6" i="26"/>
  <c r="C6" i="25"/>
  <c r="C5" i="31"/>
  <c r="C4" i="31"/>
  <c r="C3" i="31"/>
  <c r="C5" i="30"/>
  <c r="C4" i="30"/>
  <c r="C5" i="28"/>
  <c r="C4" i="28"/>
  <c r="C5" i="27"/>
  <c r="C4" i="27"/>
  <c r="C5" i="26"/>
  <c r="C4" i="26"/>
  <c r="C3" i="26"/>
  <c r="C5" i="25"/>
  <c r="C4" i="25"/>
  <c r="C3" i="25"/>
  <c r="C6" i="24"/>
  <c r="C5" i="24"/>
  <c r="C4" i="24"/>
  <c r="C3" i="24"/>
  <c r="C5" i="32"/>
  <c r="C4" i="32"/>
  <c r="C3" i="32"/>
  <c r="C4" i="22"/>
  <c r="C5" i="22"/>
  <c r="C6" i="22"/>
  <c r="C7" i="22"/>
  <c r="C8" i="22"/>
  <c r="C9" i="22"/>
  <c r="C10" i="22"/>
  <c r="C11" i="22"/>
  <c r="C12" i="22"/>
  <c r="C3" i="22"/>
  <c r="C3" i="21"/>
  <c r="C3" i="20"/>
  <c r="C3" i="19"/>
  <c r="C3" i="18"/>
  <c r="H31" i="22"/>
  <c r="G31" i="22"/>
  <c r="F31" i="22"/>
  <c r="E31" i="22"/>
  <c r="D31" i="22"/>
  <c r="C31" i="22"/>
  <c r="H30" i="22"/>
  <c r="G30" i="22"/>
  <c r="F30" i="22"/>
  <c r="E30" i="22"/>
  <c r="D30" i="22"/>
  <c r="C30" i="22"/>
  <c r="H29" i="22"/>
  <c r="G29" i="22"/>
  <c r="F29" i="22"/>
  <c r="E29" i="22"/>
  <c r="D29" i="22"/>
  <c r="C29" i="22"/>
  <c r="H28" i="22"/>
  <c r="G28" i="22"/>
  <c r="F28" i="22"/>
  <c r="E28" i="22"/>
  <c r="D28" i="22"/>
  <c r="C28" i="22"/>
  <c r="C20" i="22"/>
  <c r="D20" i="22"/>
  <c r="E20" i="22"/>
  <c r="F20" i="22"/>
  <c r="G20" i="22"/>
  <c r="H20" i="22"/>
  <c r="C21" i="22"/>
  <c r="D21" i="22"/>
  <c r="E21" i="22"/>
  <c r="F21" i="22"/>
  <c r="G21" i="22"/>
  <c r="H21" i="22"/>
  <c r="C23" i="22"/>
  <c r="D23" i="22"/>
  <c r="E23" i="22"/>
  <c r="F23" i="22"/>
  <c r="G23" i="22"/>
  <c r="H23" i="22"/>
  <c r="C24" i="22"/>
  <c r="D24" i="22"/>
  <c r="E24" i="22"/>
  <c r="F24" i="22"/>
  <c r="G24" i="22"/>
  <c r="H24" i="22"/>
  <c r="C25" i="22"/>
  <c r="D25" i="22"/>
  <c r="E25" i="22"/>
  <c r="F25" i="22"/>
  <c r="G25" i="22"/>
  <c r="H25" i="22"/>
  <c r="C26" i="22"/>
  <c r="D26" i="22"/>
  <c r="E26" i="22"/>
  <c r="F26" i="22"/>
  <c r="G26" i="22"/>
  <c r="H26" i="22"/>
  <c r="D19" i="22"/>
  <c r="E19" i="22"/>
  <c r="F19" i="22"/>
  <c r="G19" i="22"/>
  <c r="H19" i="22"/>
  <c r="C19" i="22"/>
  <c r="H21" i="32"/>
  <c r="G21" i="32"/>
  <c r="F21" i="32"/>
  <c r="E21" i="32"/>
  <c r="D21" i="32"/>
  <c r="L21" i="32"/>
  <c r="B20" i="32"/>
  <c r="M19" i="32"/>
  <c r="B19" i="32"/>
  <c r="B18" i="32"/>
  <c r="B17" i="32"/>
  <c r="B15" i="32"/>
  <c r="M14" i="32"/>
  <c r="B14" i="32"/>
  <c r="H12" i="32"/>
  <c r="H26" i="32"/>
  <c r="G12" i="32"/>
  <c r="G26" i="32"/>
  <c r="F12" i="32"/>
  <c r="F26" i="32"/>
  <c r="E12" i="32"/>
  <c r="E26" i="32"/>
  <c r="D12" i="32"/>
  <c r="D26" i="32"/>
  <c r="C26" i="32"/>
  <c r="E20" i="3"/>
  <c r="C21" i="17"/>
  <c r="D21" i="17"/>
  <c r="E21" i="17"/>
  <c r="C23" i="17"/>
  <c r="D23" i="17"/>
  <c r="E23" i="17"/>
  <c r="E23" i="3"/>
  <c r="C24" i="17"/>
  <c r="D24" i="17"/>
  <c r="D24" i="3"/>
  <c r="E24" i="17"/>
  <c r="E24" i="3"/>
  <c r="C25" i="17"/>
  <c r="D25" i="17"/>
  <c r="E25" i="17"/>
  <c r="E25" i="3"/>
  <c r="E18" i="17"/>
  <c r="E19" i="3"/>
  <c r="D18" i="17"/>
  <c r="D19" i="3"/>
  <c r="C18" i="17"/>
  <c r="C7" i="16"/>
  <c r="C9" i="16"/>
  <c r="C10" i="16"/>
  <c r="C11" i="16"/>
  <c r="C12" i="16"/>
  <c r="C4" i="16"/>
  <c r="C5" i="16"/>
  <c r="C6" i="16"/>
  <c r="C3" i="16"/>
  <c r="B17" i="16"/>
  <c r="H22" i="31"/>
  <c r="G22" i="31"/>
  <c r="F22" i="31"/>
  <c r="E22" i="31"/>
  <c r="D22" i="31"/>
  <c r="L22" i="31"/>
  <c r="C22" i="31"/>
  <c r="B21" i="31"/>
  <c r="B20" i="31"/>
  <c r="B19" i="31"/>
  <c r="B18" i="31"/>
  <c r="B16" i="31"/>
  <c r="B15" i="31"/>
  <c r="H13" i="31"/>
  <c r="H27" i="31"/>
  <c r="G13" i="31"/>
  <c r="G27" i="31"/>
  <c r="F13" i="31"/>
  <c r="F27" i="31"/>
  <c r="E13" i="31"/>
  <c r="E27" i="31"/>
  <c r="D13" i="31"/>
  <c r="D27" i="31"/>
  <c r="L27" i="31"/>
  <c r="C13" i="31"/>
  <c r="C27" i="31"/>
  <c r="H22" i="30"/>
  <c r="G22" i="30"/>
  <c r="F22" i="30"/>
  <c r="E22" i="30"/>
  <c r="D22" i="30"/>
  <c r="C22" i="30"/>
  <c r="B21" i="30"/>
  <c r="B20" i="30"/>
  <c r="B19" i="30"/>
  <c r="B18" i="30"/>
  <c r="B16" i="30"/>
  <c r="M15" i="30"/>
  <c r="B15" i="30"/>
  <c r="H13" i="30"/>
  <c r="H27" i="30"/>
  <c r="G13" i="30"/>
  <c r="G27" i="30"/>
  <c r="F13" i="30"/>
  <c r="F27" i="30"/>
  <c r="E13" i="30"/>
  <c r="E27" i="30"/>
  <c r="D13" i="30"/>
  <c r="D27" i="30"/>
  <c r="L27" i="30"/>
  <c r="C13" i="30"/>
  <c r="C27" i="30"/>
  <c r="K27" i="30"/>
  <c r="H22" i="28"/>
  <c r="G22" i="28"/>
  <c r="F22" i="28"/>
  <c r="E22" i="28"/>
  <c r="D22" i="28"/>
  <c r="C22" i="28"/>
  <c r="B21" i="28"/>
  <c r="M20" i="28"/>
  <c r="B20" i="28"/>
  <c r="B19" i="28"/>
  <c r="B18" i="28"/>
  <c r="B16" i="28"/>
  <c r="M15" i="28"/>
  <c r="B15" i="28"/>
  <c r="H13" i="28"/>
  <c r="H27" i="28"/>
  <c r="G13" i="28"/>
  <c r="G27" i="28"/>
  <c r="F13" i="28"/>
  <c r="F27" i="28"/>
  <c r="E13" i="28"/>
  <c r="E27" i="28"/>
  <c r="D13" i="28"/>
  <c r="D27" i="28"/>
  <c r="L27" i="28"/>
  <c r="C13" i="28"/>
  <c r="C27" i="28"/>
  <c r="K27" i="28"/>
  <c r="H22" i="27"/>
  <c r="G22" i="27"/>
  <c r="F22" i="27"/>
  <c r="E22" i="27"/>
  <c r="D22" i="27"/>
  <c r="C22" i="27"/>
  <c r="B21" i="27"/>
  <c r="B20" i="27"/>
  <c r="B19" i="27"/>
  <c r="B18" i="27"/>
  <c r="B16" i="27"/>
  <c r="B15" i="27"/>
  <c r="H13" i="27"/>
  <c r="H27" i="27"/>
  <c r="G13" i="27"/>
  <c r="G27" i="27"/>
  <c r="F13" i="27"/>
  <c r="F27" i="27"/>
  <c r="E13" i="27"/>
  <c r="E27" i="27"/>
  <c r="D13" i="27"/>
  <c r="D27" i="27"/>
  <c r="C13" i="27"/>
  <c r="C27" i="27"/>
  <c r="H22" i="26"/>
  <c r="G22" i="26"/>
  <c r="F22" i="26"/>
  <c r="E22" i="26"/>
  <c r="D22" i="26"/>
  <c r="C22" i="26"/>
  <c r="B21" i="26"/>
  <c r="B20" i="26"/>
  <c r="B19" i="26"/>
  <c r="B18" i="26"/>
  <c r="B16" i="26"/>
  <c r="B15" i="26"/>
  <c r="H13" i="26"/>
  <c r="H27" i="26"/>
  <c r="G13" i="26"/>
  <c r="G27" i="26"/>
  <c r="F13" i="26"/>
  <c r="F27" i="26"/>
  <c r="E13" i="26"/>
  <c r="E27" i="26"/>
  <c r="D13" i="26"/>
  <c r="D27" i="26"/>
  <c r="C13" i="26"/>
  <c r="C27" i="26"/>
  <c r="H22" i="25"/>
  <c r="G22" i="25"/>
  <c r="F22" i="25"/>
  <c r="E22" i="25"/>
  <c r="K22" i="25"/>
  <c r="D22" i="25"/>
  <c r="B21" i="25"/>
  <c r="B20" i="25"/>
  <c r="B19" i="25"/>
  <c r="B18" i="25"/>
  <c r="B16" i="25"/>
  <c r="B15" i="25"/>
  <c r="H13" i="25"/>
  <c r="H27" i="25"/>
  <c r="G13" i="25"/>
  <c r="G27" i="25"/>
  <c r="F13" i="25"/>
  <c r="F27" i="25"/>
  <c r="E13" i="25"/>
  <c r="E27" i="25"/>
  <c r="D13" i="25"/>
  <c r="D27" i="25"/>
  <c r="L27" i="25"/>
  <c r="C27" i="25"/>
  <c r="B21" i="24"/>
  <c r="B20" i="24"/>
  <c r="B19" i="24"/>
  <c r="B18" i="24"/>
  <c r="B16" i="24"/>
  <c r="B15" i="24"/>
  <c r="H13" i="24"/>
  <c r="H27" i="24"/>
  <c r="G13" i="24"/>
  <c r="G27" i="24"/>
  <c r="F13" i="24"/>
  <c r="F27" i="24"/>
  <c r="E13" i="24"/>
  <c r="E27" i="24"/>
  <c r="D13" i="24"/>
  <c r="D27" i="24"/>
  <c r="L27" i="24"/>
  <c r="C13" i="24"/>
  <c r="C27" i="24"/>
  <c r="H23" i="23"/>
  <c r="G23" i="23"/>
  <c r="F23" i="23"/>
  <c r="E23" i="23"/>
  <c r="D23" i="23"/>
  <c r="C23" i="23"/>
  <c r="B22" i="23"/>
  <c r="B21" i="23"/>
  <c r="B20" i="23"/>
  <c r="B19" i="23"/>
  <c r="B17" i="23"/>
  <c r="B16" i="23"/>
  <c r="H14" i="23"/>
  <c r="H28" i="23"/>
  <c r="G14" i="23"/>
  <c r="G28" i="23"/>
  <c r="F14" i="23"/>
  <c r="F28" i="23"/>
  <c r="E14" i="23"/>
  <c r="E28" i="23"/>
  <c r="D14" i="23"/>
  <c r="D28" i="23"/>
  <c r="C14" i="23"/>
  <c r="C28" i="23"/>
  <c r="C5" i="23"/>
  <c r="C4" i="23"/>
  <c r="C3" i="23"/>
  <c r="H23" i="15"/>
  <c r="G23" i="15"/>
  <c r="F23" i="15"/>
  <c r="E23" i="15"/>
  <c r="D23" i="15"/>
  <c r="C23" i="15"/>
  <c r="B22" i="15"/>
  <c r="B21" i="15"/>
  <c r="B20" i="15"/>
  <c r="B19" i="15"/>
  <c r="B17" i="15"/>
  <c r="B16" i="15"/>
  <c r="H14" i="15"/>
  <c r="H28" i="15"/>
  <c r="G14" i="15"/>
  <c r="G28" i="15"/>
  <c r="F14" i="15"/>
  <c r="F28" i="15"/>
  <c r="E14" i="15"/>
  <c r="E28" i="15"/>
  <c r="D14" i="15"/>
  <c r="D28" i="15"/>
  <c r="C14" i="15"/>
  <c r="C28" i="15"/>
  <c r="C5" i="15"/>
  <c r="C4" i="15"/>
  <c r="C3" i="15"/>
  <c r="B26" i="22"/>
  <c r="B25" i="22"/>
  <c r="B24" i="22"/>
  <c r="B23" i="22"/>
  <c r="B21" i="22"/>
  <c r="B20" i="22"/>
  <c r="E19" i="21"/>
  <c r="E30" i="17"/>
  <c r="D19" i="21"/>
  <c r="C19" i="21"/>
  <c r="C30" i="17"/>
  <c r="E10" i="19"/>
  <c r="D10" i="19"/>
  <c r="C10" i="19"/>
  <c r="E7" i="19"/>
  <c r="E13" i="19"/>
  <c r="D7" i="19"/>
  <c r="C7" i="19"/>
  <c r="D17" i="17"/>
  <c r="D18" i="3"/>
  <c r="F31" i="16"/>
  <c r="B25" i="16"/>
  <c r="B24" i="16"/>
  <c r="B23" i="16"/>
  <c r="B18" i="16"/>
  <c r="G7" i="9"/>
  <c r="D30" i="17"/>
  <c r="D30" i="3"/>
  <c r="G7" i="6"/>
  <c r="G12" i="5"/>
  <c r="G11" i="5"/>
  <c r="C13" i="19"/>
  <c r="D27" i="17"/>
  <c r="D13" i="19"/>
  <c r="E27" i="17"/>
  <c r="E27" i="3"/>
  <c r="C27" i="17"/>
  <c r="G9" i="5"/>
  <c r="G8" i="5"/>
  <c r="G31" i="3"/>
  <c r="L29" i="7"/>
  <c r="L28" i="7"/>
  <c r="L30" i="7"/>
  <c r="C30" i="7"/>
  <c r="K30" i="7"/>
  <c r="K27" i="31"/>
  <c r="K22" i="31"/>
  <c r="K22" i="30"/>
  <c r="L22" i="30"/>
  <c r="K22" i="28"/>
  <c r="L22" i="28"/>
  <c r="K27" i="27"/>
  <c r="K22" i="27"/>
  <c r="L27" i="27"/>
  <c r="L22" i="27"/>
  <c r="C20" i="16"/>
  <c r="K27" i="25"/>
  <c r="M27" i="25"/>
  <c r="L22" i="25"/>
  <c r="M22" i="25"/>
  <c r="K27" i="24"/>
  <c r="K21" i="32"/>
  <c r="B19" i="16"/>
  <c r="B20" i="3"/>
  <c r="D22" i="3"/>
  <c r="D20" i="16"/>
  <c r="E21" i="16"/>
  <c r="E20" i="16"/>
  <c r="C25" i="3"/>
  <c r="G25" i="17"/>
  <c r="C23" i="3"/>
  <c r="G23" i="17"/>
  <c r="C19" i="3"/>
  <c r="G19" i="3"/>
  <c r="G18" i="17"/>
  <c r="G24" i="17"/>
  <c r="G21" i="17"/>
  <c r="K27" i="26"/>
  <c r="K22" i="26"/>
  <c r="L27" i="26"/>
  <c r="L22" i="26"/>
  <c r="M25" i="23"/>
  <c r="M27" i="23"/>
  <c r="M25" i="15"/>
  <c r="D27" i="7"/>
  <c r="H27" i="7"/>
  <c r="C21" i="6"/>
  <c r="K14" i="23"/>
  <c r="M24" i="27"/>
  <c r="M26" i="27"/>
  <c r="M24" i="31"/>
  <c r="M26" i="31"/>
  <c r="M18" i="32"/>
  <c r="G30" i="7"/>
  <c r="M26" i="15"/>
  <c r="E21" i="6"/>
  <c r="M24" i="23"/>
  <c r="M18" i="28"/>
  <c r="C29" i="7"/>
  <c r="G29" i="7"/>
  <c r="E30" i="7"/>
  <c r="M25" i="32"/>
  <c r="E28" i="16"/>
  <c r="M23" i="32"/>
  <c r="M20" i="32"/>
  <c r="F18" i="7"/>
  <c r="L18" i="7"/>
  <c r="E24" i="7"/>
  <c r="K24" i="7"/>
  <c r="G23" i="7"/>
  <c r="G20" i="7"/>
  <c r="C20" i="7"/>
  <c r="K20" i="7"/>
  <c r="H24" i="7"/>
  <c r="L24" i="7"/>
  <c r="M17" i="32"/>
  <c r="D27" i="3"/>
  <c r="M15" i="31"/>
  <c r="M20" i="31"/>
  <c r="M19" i="31"/>
  <c r="M17" i="23"/>
  <c r="M22" i="23"/>
  <c r="M14" i="31"/>
  <c r="M25" i="30"/>
  <c r="M17" i="15"/>
  <c r="M16" i="30"/>
  <c r="M21" i="30"/>
  <c r="M25" i="28"/>
  <c r="M23" i="28"/>
  <c r="M15" i="27"/>
  <c r="M20" i="27"/>
  <c r="M19" i="27"/>
  <c r="E30" i="16"/>
  <c r="E27" i="22"/>
  <c r="E18" i="16"/>
  <c r="C30" i="16"/>
  <c r="C28" i="16"/>
  <c r="M22" i="32"/>
  <c r="D19" i="16"/>
  <c r="G25" i="7"/>
  <c r="C25" i="7"/>
  <c r="C23" i="7"/>
  <c r="E22" i="7"/>
  <c r="K22" i="7"/>
  <c r="E19" i="7"/>
  <c r="K19" i="7"/>
  <c r="D22" i="7"/>
  <c r="D23" i="16"/>
  <c r="C21" i="16"/>
  <c r="F26" i="17"/>
  <c r="D23" i="3"/>
  <c r="E24" i="16"/>
  <c r="C22" i="3"/>
  <c r="D21" i="6"/>
  <c r="F16" i="17"/>
  <c r="E17" i="17"/>
  <c r="E18" i="3"/>
  <c r="D17" i="16"/>
  <c r="C17" i="17"/>
  <c r="M16" i="23"/>
  <c r="M21" i="23"/>
  <c r="D25" i="16"/>
  <c r="C24" i="16"/>
  <c r="M26" i="23"/>
  <c r="E25" i="16"/>
  <c r="D24" i="16"/>
  <c r="C23" i="16"/>
  <c r="E19" i="16"/>
  <c r="D28" i="16"/>
  <c r="K14" i="15"/>
  <c r="M16" i="15"/>
  <c r="M21" i="15"/>
  <c r="M22" i="15"/>
  <c r="C18" i="16"/>
  <c r="D25" i="3"/>
  <c r="D20" i="3"/>
  <c r="C20" i="3"/>
  <c r="E22" i="3"/>
  <c r="E18" i="2"/>
  <c r="D16" i="17"/>
  <c r="C24" i="3"/>
  <c r="G24" i="3"/>
  <c r="E30" i="3"/>
  <c r="D30" i="16"/>
  <c r="C30" i="3"/>
  <c r="L14" i="23"/>
  <c r="M20" i="23"/>
  <c r="M19" i="23"/>
  <c r="M27" i="15"/>
  <c r="M24" i="15"/>
  <c r="M20" i="15"/>
  <c r="M19" i="15"/>
  <c r="M15" i="15"/>
  <c r="C27" i="7"/>
  <c r="G27" i="7"/>
  <c r="H25" i="7"/>
  <c r="D25" i="7"/>
  <c r="L25" i="7"/>
  <c r="F24" i="7"/>
  <c r="H23" i="7"/>
  <c r="D23" i="7"/>
  <c r="L23" i="7"/>
  <c r="F22" i="7"/>
  <c r="H20" i="7"/>
  <c r="D20" i="7"/>
  <c r="L20" i="7"/>
  <c r="F19" i="7"/>
  <c r="L19" i="7"/>
  <c r="G18" i="7"/>
  <c r="K18" i="7"/>
  <c r="D18" i="16"/>
  <c r="C25" i="16"/>
  <c r="E23" i="16"/>
  <c r="D21" i="16"/>
  <c r="C19" i="16"/>
  <c r="K26" i="32"/>
  <c r="L12" i="32"/>
  <c r="M15" i="32"/>
  <c r="M12" i="32"/>
  <c r="L26" i="32"/>
  <c r="M18" i="31"/>
  <c r="M22" i="31"/>
  <c r="M16" i="31"/>
  <c r="M21" i="31"/>
  <c r="M23" i="31"/>
  <c r="M25" i="31"/>
  <c r="M27" i="30"/>
  <c r="M20" i="30"/>
  <c r="M23" i="30"/>
  <c r="M14" i="30"/>
  <c r="M19" i="30"/>
  <c r="M24" i="30"/>
  <c r="M26" i="30"/>
  <c r="M18" i="30"/>
  <c r="M14" i="28"/>
  <c r="M19" i="28"/>
  <c r="M22" i="28"/>
  <c r="M16" i="28"/>
  <c r="M21" i="28"/>
  <c r="M24" i="28"/>
  <c r="M26" i="28"/>
  <c r="M18" i="27"/>
  <c r="M16" i="27"/>
  <c r="M21" i="27"/>
  <c r="M23" i="27"/>
  <c r="M25" i="27"/>
  <c r="G30" i="17"/>
  <c r="C18" i="22"/>
  <c r="C32" i="22"/>
  <c r="G18" i="22"/>
  <c r="G32" i="22"/>
  <c r="L20" i="22"/>
  <c r="K21" i="22"/>
  <c r="F19" i="16"/>
  <c r="L25" i="22"/>
  <c r="K26" i="22"/>
  <c r="L30" i="22"/>
  <c r="L31" i="22"/>
  <c r="L21" i="22"/>
  <c r="K23" i="22"/>
  <c r="L26" i="22"/>
  <c r="C27" i="22"/>
  <c r="G27" i="22"/>
  <c r="K31" i="22"/>
  <c r="K19" i="22"/>
  <c r="L23" i="22"/>
  <c r="K24" i="22"/>
  <c r="D27" i="22"/>
  <c r="H27" i="22"/>
  <c r="L29" i="22"/>
  <c r="D18" i="22"/>
  <c r="D32" i="22"/>
  <c r="H18" i="22"/>
  <c r="H32" i="22"/>
  <c r="F18" i="22"/>
  <c r="F32" i="22"/>
  <c r="K20" i="22"/>
  <c r="L24" i="22"/>
  <c r="K25" i="22"/>
  <c r="K29" i="22"/>
  <c r="F28" i="16"/>
  <c r="K30" i="22"/>
  <c r="M14" i="27"/>
  <c r="M15" i="23"/>
  <c r="L14" i="15"/>
  <c r="F27" i="22"/>
  <c r="K28" i="22"/>
  <c r="L19" i="22"/>
  <c r="E18" i="22"/>
  <c r="E32" i="22"/>
  <c r="L28" i="22"/>
  <c r="D23" i="14"/>
  <c r="E23" i="14"/>
  <c r="F23" i="14"/>
  <c r="G23" i="14"/>
  <c r="H23" i="14"/>
  <c r="C23" i="14"/>
  <c r="D23" i="13"/>
  <c r="E23" i="13"/>
  <c r="F23" i="13"/>
  <c r="G23" i="13"/>
  <c r="H23" i="13"/>
  <c r="C23" i="13"/>
  <c r="D23" i="12"/>
  <c r="E23" i="12"/>
  <c r="F23" i="12"/>
  <c r="G23" i="12"/>
  <c r="H23" i="12"/>
  <c r="C23" i="12"/>
  <c r="D23" i="11"/>
  <c r="E23" i="11"/>
  <c r="F23" i="11"/>
  <c r="G23" i="11"/>
  <c r="H23" i="11"/>
  <c r="C23" i="11"/>
  <c r="D22" i="8"/>
  <c r="E22" i="8"/>
  <c r="F22" i="8"/>
  <c r="G22" i="8"/>
  <c r="H22" i="8"/>
  <c r="C22" i="8"/>
  <c r="E28" i="2"/>
  <c r="D28" i="2"/>
  <c r="C28" i="2"/>
  <c r="C4" i="2"/>
  <c r="C5" i="2"/>
  <c r="C6" i="2"/>
  <c r="C7" i="2"/>
  <c r="C8" i="2"/>
  <c r="C9" i="2"/>
  <c r="C10" i="2"/>
  <c r="C3" i="2"/>
  <c r="B22" i="2"/>
  <c r="B21" i="2"/>
  <c r="B20" i="2"/>
  <c r="B19" i="2"/>
  <c r="B17" i="2"/>
  <c r="B16" i="2"/>
  <c r="C6" i="11"/>
  <c r="C7" i="7"/>
  <c r="C8" i="7"/>
  <c r="C9" i="7"/>
  <c r="C10" i="7"/>
  <c r="B22" i="14"/>
  <c r="B21" i="14"/>
  <c r="B20" i="14"/>
  <c r="B19" i="14"/>
  <c r="B17" i="14"/>
  <c r="B16" i="14"/>
  <c r="H14" i="14"/>
  <c r="H28" i="14"/>
  <c r="G14" i="14"/>
  <c r="G28" i="14"/>
  <c r="F14" i="14"/>
  <c r="F28" i="14"/>
  <c r="E14" i="14"/>
  <c r="E28" i="14"/>
  <c r="D14" i="14"/>
  <c r="D28" i="14"/>
  <c r="C14" i="14"/>
  <c r="C28" i="14"/>
  <c r="C5" i="14"/>
  <c r="C4" i="14"/>
  <c r="C3" i="14"/>
  <c r="B22" i="13"/>
  <c r="B21" i="13"/>
  <c r="B20" i="13"/>
  <c r="B19" i="13"/>
  <c r="B17" i="13"/>
  <c r="B16" i="13"/>
  <c r="H14" i="13"/>
  <c r="H28" i="13"/>
  <c r="G14" i="13"/>
  <c r="G28" i="13"/>
  <c r="F14" i="13"/>
  <c r="F28" i="13"/>
  <c r="E14" i="13"/>
  <c r="E28" i="13"/>
  <c r="D14" i="13"/>
  <c r="D28" i="13"/>
  <c r="C14" i="13"/>
  <c r="C28" i="13"/>
  <c r="C5" i="13"/>
  <c r="C4" i="13"/>
  <c r="C3" i="13"/>
  <c r="B22" i="12"/>
  <c r="B21" i="12"/>
  <c r="B20" i="12"/>
  <c r="B19" i="12"/>
  <c r="B17" i="12"/>
  <c r="B16" i="12"/>
  <c r="H14" i="12"/>
  <c r="H28" i="12"/>
  <c r="G14" i="12"/>
  <c r="G28" i="12"/>
  <c r="F14" i="12"/>
  <c r="F28" i="12"/>
  <c r="E14" i="12"/>
  <c r="E28" i="12"/>
  <c r="D14" i="12"/>
  <c r="D28" i="12"/>
  <c r="C14" i="12"/>
  <c r="C28" i="12"/>
  <c r="C5" i="12"/>
  <c r="C4" i="12"/>
  <c r="C3" i="12"/>
  <c r="B22" i="11"/>
  <c r="B21" i="11"/>
  <c r="B20" i="11"/>
  <c r="B19" i="11"/>
  <c r="B17" i="11"/>
  <c r="B16" i="11"/>
  <c r="H14" i="11"/>
  <c r="H28" i="11"/>
  <c r="G14" i="11"/>
  <c r="G28" i="11"/>
  <c r="F14" i="11"/>
  <c r="F28" i="11"/>
  <c r="E14" i="11"/>
  <c r="E28" i="11"/>
  <c r="D14" i="11"/>
  <c r="D28" i="11"/>
  <c r="C14" i="11"/>
  <c r="C28" i="11"/>
  <c r="C5" i="11"/>
  <c r="C4" i="11"/>
  <c r="C3" i="11"/>
  <c r="B22" i="10"/>
  <c r="B21" i="10"/>
  <c r="B20" i="10"/>
  <c r="B19" i="10"/>
  <c r="B17" i="10"/>
  <c r="B16" i="10"/>
  <c r="H14" i="10"/>
  <c r="H28" i="10"/>
  <c r="H23" i="10"/>
  <c r="G14" i="10"/>
  <c r="G28" i="10"/>
  <c r="G23" i="10"/>
  <c r="F14" i="10"/>
  <c r="F28" i="10"/>
  <c r="F23" i="10"/>
  <c r="E14" i="10"/>
  <c r="E28" i="10"/>
  <c r="E23" i="10"/>
  <c r="D14" i="10"/>
  <c r="D28" i="10"/>
  <c r="C14" i="10"/>
  <c r="C28" i="10"/>
  <c r="C6" i="10"/>
  <c r="C5" i="10"/>
  <c r="C4" i="10"/>
  <c r="C3" i="10"/>
  <c r="B21" i="8"/>
  <c r="B20" i="8"/>
  <c r="B19" i="8"/>
  <c r="B18" i="8"/>
  <c r="B16" i="8"/>
  <c r="B15" i="8"/>
  <c r="H13" i="8"/>
  <c r="H27" i="8"/>
  <c r="G13" i="8"/>
  <c r="G27" i="8"/>
  <c r="F13" i="8"/>
  <c r="F27" i="8"/>
  <c r="E13" i="8"/>
  <c r="E27" i="8"/>
  <c r="D13" i="8"/>
  <c r="D27" i="8"/>
  <c r="C13" i="8"/>
  <c r="C27" i="8"/>
  <c r="C5" i="8"/>
  <c r="C4" i="8"/>
  <c r="C3" i="8"/>
  <c r="C6" i="7"/>
  <c r="C5" i="7"/>
  <c r="C4" i="7"/>
  <c r="C3" i="7"/>
  <c r="B25" i="7"/>
  <c r="B24" i="7"/>
  <c r="B23" i="7"/>
  <c r="B22" i="7"/>
  <c r="B20" i="7"/>
  <c r="B19" i="7"/>
  <c r="D20" i="9"/>
  <c r="E20" i="9"/>
  <c r="C20" i="9"/>
  <c r="C3" i="9"/>
  <c r="C3" i="6"/>
  <c r="C7" i="5"/>
  <c r="C10" i="5"/>
  <c r="E7" i="5"/>
  <c r="D7" i="5"/>
  <c r="C3" i="5"/>
  <c r="B25" i="3"/>
  <c r="B22" i="3"/>
  <c r="B23" i="3"/>
  <c r="B24" i="3"/>
  <c r="B19" i="3"/>
  <c r="C3" i="4"/>
  <c r="P23" i="4"/>
  <c r="P25" i="4"/>
  <c r="P27" i="4"/>
  <c r="P28" i="4"/>
  <c r="P29" i="4"/>
  <c r="P22" i="4"/>
  <c r="P10" i="4"/>
  <c r="P11" i="4"/>
  <c r="P12" i="4"/>
  <c r="P13" i="4"/>
  <c r="P14" i="4"/>
  <c r="P15" i="4"/>
  <c r="P9" i="4"/>
  <c r="M17" i="4"/>
  <c r="K17" i="4"/>
  <c r="I17" i="4"/>
  <c r="M31" i="4"/>
  <c r="K31" i="4"/>
  <c r="I31" i="4"/>
  <c r="G30" i="3"/>
  <c r="G7" i="5"/>
  <c r="G20" i="3"/>
  <c r="F18" i="16"/>
  <c r="F25" i="16"/>
  <c r="F23" i="16"/>
  <c r="G25" i="3"/>
  <c r="G22" i="3"/>
  <c r="G23" i="3"/>
  <c r="C23" i="10"/>
  <c r="D23" i="10"/>
  <c r="K29" i="7"/>
  <c r="K23" i="7"/>
  <c r="K27" i="7"/>
  <c r="L22" i="7"/>
  <c r="K25" i="7"/>
  <c r="L27" i="7"/>
  <c r="C18" i="2"/>
  <c r="D18" i="2"/>
  <c r="G20" i="16"/>
  <c r="F20" i="16"/>
  <c r="F21" i="16"/>
  <c r="D27" i="16"/>
  <c r="D26" i="16"/>
  <c r="F24" i="16"/>
  <c r="C16" i="17"/>
  <c r="G17" i="17"/>
  <c r="G16" i="17"/>
  <c r="M22" i="26"/>
  <c r="M27" i="26"/>
  <c r="M13" i="31"/>
  <c r="F30" i="16"/>
  <c r="F29" i="16"/>
  <c r="C27" i="3"/>
  <c r="G27" i="3"/>
  <c r="G27" i="17"/>
  <c r="M32" i="17"/>
  <c r="D26" i="17"/>
  <c r="D32" i="17"/>
  <c r="C17" i="16"/>
  <c r="C16" i="16"/>
  <c r="M24" i="14"/>
  <c r="M24" i="12"/>
  <c r="C26" i="17"/>
  <c r="M27" i="27"/>
  <c r="C18" i="3"/>
  <c r="M23" i="15"/>
  <c r="M28" i="15"/>
  <c r="M23" i="23"/>
  <c r="M14" i="23"/>
  <c r="M28" i="23"/>
  <c r="M27" i="31"/>
  <c r="M22" i="30"/>
  <c r="M13" i="30"/>
  <c r="M26" i="14"/>
  <c r="M27" i="28"/>
  <c r="G28" i="16"/>
  <c r="G30" i="16"/>
  <c r="M27" i="24"/>
  <c r="M20" i="22"/>
  <c r="M23" i="22"/>
  <c r="M21" i="32"/>
  <c r="L18" i="22"/>
  <c r="C27" i="16"/>
  <c r="C26" i="16"/>
  <c r="E27" i="16"/>
  <c r="E26" i="16"/>
  <c r="E26" i="17"/>
  <c r="G21" i="16"/>
  <c r="G19" i="16"/>
  <c r="G25" i="16"/>
  <c r="E17" i="16"/>
  <c r="E16" i="17"/>
  <c r="M29" i="22"/>
  <c r="M21" i="22"/>
  <c r="K27" i="22"/>
  <c r="M26" i="22"/>
  <c r="D29" i="16"/>
  <c r="D29" i="3"/>
  <c r="D26" i="2"/>
  <c r="E29" i="16"/>
  <c r="E29" i="3"/>
  <c r="E26" i="2"/>
  <c r="D16" i="16"/>
  <c r="C29" i="16"/>
  <c r="C29" i="3"/>
  <c r="M14" i="15"/>
  <c r="M22" i="11"/>
  <c r="H32" i="4"/>
  <c r="M31" i="22"/>
  <c r="M25" i="22"/>
  <c r="K32" i="22"/>
  <c r="M26" i="32"/>
  <c r="M13" i="28"/>
  <c r="M13" i="27"/>
  <c r="M22" i="27"/>
  <c r="G24" i="16"/>
  <c r="K18" i="22"/>
  <c r="G23" i="16"/>
  <c r="M30" i="22"/>
  <c r="M24" i="22"/>
  <c r="L27" i="22"/>
  <c r="G18" i="16"/>
  <c r="M28" i="22"/>
  <c r="L32" i="22"/>
  <c r="M19" i="22"/>
  <c r="M15" i="11"/>
  <c r="M20" i="11"/>
  <c r="M24" i="11"/>
  <c r="G21" i="6"/>
  <c r="M16" i="13"/>
  <c r="M25" i="11"/>
  <c r="H26" i="7"/>
  <c r="D26" i="7"/>
  <c r="L26" i="7"/>
  <c r="M20" i="10"/>
  <c r="G26" i="7"/>
  <c r="C26" i="7"/>
  <c r="F26" i="7"/>
  <c r="E26" i="7"/>
  <c r="M22" i="14"/>
  <c r="M27" i="14"/>
  <c r="M16" i="14"/>
  <c r="M21" i="14"/>
  <c r="M22" i="13"/>
  <c r="M25" i="13"/>
  <c r="M27" i="13"/>
  <c r="M21" i="13"/>
  <c r="M15" i="13"/>
  <c r="M20" i="13"/>
  <c r="M26" i="13"/>
  <c r="M15" i="12"/>
  <c r="M20" i="12"/>
  <c r="M22" i="12"/>
  <c r="M25" i="12"/>
  <c r="M19" i="11"/>
  <c r="E25" i="2"/>
  <c r="C25" i="2"/>
  <c r="E20" i="2"/>
  <c r="D19" i="2"/>
  <c r="C17" i="2"/>
  <c r="L14" i="11"/>
  <c r="M21" i="11"/>
  <c r="C16" i="2"/>
  <c r="C21" i="2"/>
  <c r="E19" i="2"/>
  <c r="D17" i="2"/>
  <c r="E21" i="2"/>
  <c r="D20" i="2"/>
  <c r="C19" i="2"/>
  <c r="C27" i="2"/>
  <c r="C22" i="2"/>
  <c r="D15" i="2"/>
  <c r="E16" i="2"/>
  <c r="D22" i="2"/>
  <c r="D27" i="2"/>
  <c r="D25" i="2"/>
  <c r="D16" i="2"/>
  <c r="E27" i="2"/>
  <c r="D21" i="2"/>
  <c r="C20" i="2"/>
  <c r="E17" i="2"/>
  <c r="E15" i="2"/>
  <c r="E22" i="2"/>
  <c r="G28" i="2"/>
  <c r="M25" i="14"/>
  <c r="M15" i="14"/>
  <c r="M20" i="14"/>
  <c r="L14" i="14"/>
  <c r="M19" i="14"/>
  <c r="L14" i="13"/>
  <c r="M19" i="13"/>
  <c r="M24" i="13"/>
  <c r="M16" i="12"/>
  <c r="M21" i="12"/>
  <c r="M27" i="12"/>
  <c r="L14" i="12"/>
  <c r="M19" i="12"/>
  <c r="M26" i="12"/>
  <c r="M16" i="11"/>
  <c r="M27" i="11"/>
  <c r="M26" i="11"/>
  <c r="M22" i="10"/>
  <c r="M25" i="10"/>
  <c r="M21" i="10"/>
  <c r="M26" i="10"/>
  <c r="M21" i="8"/>
  <c r="M24" i="8"/>
  <c r="L13" i="8"/>
  <c r="M20" i="8"/>
  <c r="M24" i="7"/>
  <c r="M19" i="8"/>
  <c r="M25" i="8"/>
  <c r="K14" i="14"/>
  <c r="M17" i="14"/>
  <c r="K14" i="13"/>
  <c r="M17" i="13"/>
  <c r="K14" i="12"/>
  <c r="M17" i="12"/>
  <c r="K14" i="11"/>
  <c r="M17" i="11"/>
  <c r="M15" i="10"/>
  <c r="M16" i="10"/>
  <c r="M19" i="10"/>
  <c r="M24" i="10"/>
  <c r="M27" i="10"/>
  <c r="M17" i="10"/>
  <c r="M15" i="8"/>
  <c r="M18" i="8"/>
  <c r="M23" i="8"/>
  <c r="M26" i="8"/>
  <c r="M14" i="8"/>
  <c r="K13" i="8"/>
  <c r="M16" i="8"/>
  <c r="E10" i="5"/>
  <c r="D10" i="5"/>
  <c r="D26" i="3"/>
  <c r="G20" i="9"/>
  <c r="J32" i="4"/>
  <c r="L32" i="4"/>
  <c r="P17" i="4"/>
  <c r="D17" i="3"/>
  <c r="E17" i="3"/>
  <c r="K32" i="17"/>
  <c r="C32" i="17"/>
  <c r="C26" i="2"/>
  <c r="G29" i="3"/>
  <c r="C15" i="2"/>
  <c r="G15" i="2"/>
  <c r="G18" i="3"/>
  <c r="G17" i="3"/>
  <c r="G18" i="2"/>
  <c r="K26" i="7"/>
  <c r="M22" i="8"/>
  <c r="M23" i="13"/>
  <c r="C17" i="3"/>
  <c r="C32" i="3"/>
  <c r="L32" i="17"/>
  <c r="G17" i="16"/>
  <c r="G16" i="16"/>
  <c r="G26" i="17"/>
  <c r="F17" i="16"/>
  <c r="F16" i="16"/>
  <c r="F27" i="16"/>
  <c r="F26" i="16"/>
  <c r="M23" i="11"/>
  <c r="M23" i="12"/>
  <c r="M23" i="14"/>
  <c r="M23" i="10"/>
  <c r="G27" i="16"/>
  <c r="G26" i="16"/>
  <c r="E16" i="16"/>
  <c r="E32" i="16"/>
  <c r="D32" i="16"/>
  <c r="M18" i="22"/>
  <c r="M27" i="22"/>
  <c r="G29" i="16"/>
  <c r="D36" i="17"/>
  <c r="C32" i="16"/>
  <c r="M28" i="13"/>
  <c r="M28" i="12"/>
  <c r="M27" i="8"/>
  <c r="M32" i="22"/>
  <c r="G31" i="16"/>
  <c r="C24" i="2"/>
  <c r="C23" i="2"/>
  <c r="C26" i="3"/>
  <c r="E24" i="2"/>
  <c r="E23" i="2"/>
  <c r="E26" i="3"/>
  <c r="G26" i="3"/>
  <c r="M14" i="12"/>
  <c r="M28" i="14"/>
  <c r="G17" i="2"/>
  <c r="G26" i="2"/>
  <c r="G25" i="2"/>
  <c r="G19" i="2"/>
  <c r="M28" i="11"/>
  <c r="G16" i="2"/>
  <c r="M28" i="10"/>
  <c r="M18" i="7"/>
  <c r="G21" i="2"/>
  <c r="G22" i="2"/>
  <c r="G27" i="2"/>
  <c r="E14" i="2"/>
  <c r="G20" i="2"/>
  <c r="D14" i="2"/>
  <c r="G10" i="5"/>
  <c r="D24" i="2"/>
  <c r="M25" i="7"/>
  <c r="M30" i="7"/>
  <c r="M27" i="7"/>
  <c r="M29" i="7"/>
  <c r="M20" i="7"/>
  <c r="M28" i="7"/>
  <c r="M23" i="7"/>
  <c r="M22" i="7"/>
  <c r="L17" i="7"/>
  <c r="M19" i="7"/>
  <c r="K17" i="7"/>
  <c r="M14" i="14"/>
  <c r="M14" i="13"/>
  <c r="M14" i="11"/>
  <c r="M14" i="10"/>
  <c r="M13" i="8"/>
  <c r="E32" i="3"/>
  <c r="D32" i="3"/>
  <c r="J32" i="17"/>
  <c r="G32" i="3"/>
  <c r="N32" i="17"/>
  <c r="C36" i="17"/>
  <c r="C14" i="2"/>
  <c r="C29" i="2"/>
  <c r="E36" i="17"/>
  <c r="G14" i="2"/>
  <c r="F32" i="16"/>
  <c r="G32" i="16"/>
  <c r="M26" i="7"/>
  <c r="E29" i="2"/>
  <c r="G24" i="2"/>
  <c r="G23" i="2"/>
  <c r="D23" i="2"/>
  <c r="D29" i="2"/>
  <c r="G29" i="2"/>
  <c r="F17" i="7"/>
  <c r="F31" i="7"/>
  <c r="E17" i="7"/>
  <c r="E31" i="7"/>
  <c r="H17" i="7"/>
  <c r="H31" i="7"/>
  <c r="G17" i="7"/>
  <c r="G31" i="7"/>
  <c r="C17" i="7"/>
  <c r="C31" i="7"/>
  <c r="D17" i="7"/>
  <c r="D31" i="7"/>
  <c r="K31" i="7"/>
  <c r="L31" i="7"/>
  <c r="M31" i="7"/>
  <c r="M1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Fabian Santibanez Vasquez</author>
  </authors>
  <commentList>
    <comment ref="G3" authorId="0" shapeId="0" xr:uid="{00000000-0006-0000-0000-000001000000}">
      <text>
        <r>
          <rPr>
            <b/>
            <sz val="9"/>
            <color indexed="81"/>
            <rFont val="Tahoma"/>
            <charset val="1"/>
          </rPr>
          <t>SE DEBE COMPLETAR EN LA PESTAÑA "2. ANID BUDGET (M$)"</t>
        </r>
        <r>
          <rPr>
            <sz val="9"/>
            <color indexed="81"/>
            <rFont val="Tahoma"/>
            <charset val="1"/>
          </rPr>
          <t xml:space="preserve">
</t>
        </r>
      </text>
    </comment>
    <comment ref="G15" authorId="0" shapeId="0" xr:uid="{00000000-0006-0000-0000-000002000000}">
      <text>
        <r>
          <rPr>
            <b/>
            <sz val="9"/>
            <color indexed="81"/>
            <rFont val="Tahoma"/>
            <family val="2"/>
          </rPr>
          <t>CELDAS EN GRIS SE AUTOCOMPLETAN CON LOS ANTECEDENTES INGRESADOS EN LAS HOJAS SIGUIENTES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Maria Eugenia Camelio</author>
  </authors>
  <commentList>
    <comment ref="G15" authorId="0" shapeId="0" xr:uid="{00000000-0006-0000-0100-000001000000}">
      <text>
        <r>
          <rPr>
            <b/>
            <sz val="9"/>
            <color indexed="81"/>
            <rFont val="Tahoma"/>
            <family val="2"/>
          </rPr>
          <t>CELDAS EN GRIS SE AUTOCOMPLETAN CON LOS ANTECEDENTES INGRESADOS EN LAS HOJAS SIGUIENTES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Paula Rojas Espinoza</author>
    <author>Fabian Santibanez Vasquez</author>
  </authors>
  <commentList>
    <comment ref="H8" authorId="0" shapeId="0" xr:uid="{E5DF8040-47DE-4A77-891B-9E48AAE54427}">
      <text>
        <r>
          <rPr>
            <b/>
            <sz val="9"/>
            <color indexed="81"/>
            <rFont val="Tahoma"/>
            <charset val="1"/>
          </rPr>
          <t>Paula Rojas Espinoza:</t>
        </r>
        <r>
          <rPr>
            <sz val="9"/>
            <color indexed="81"/>
            <rFont val="Tahoma"/>
            <charset val="1"/>
          </rPr>
          <t xml:space="preserve">
Debe seleccionar si corresponde a Remuneración única o Incentivo</t>
        </r>
      </text>
    </comment>
    <comment ref="W34" authorId="1" shapeId="0" xr:uid="{8AA96457-FD8A-4292-B7A5-5332830F32E6}">
      <text>
        <r>
          <rPr>
            <b/>
            <sz val="9"/>
            <color indexed="81"/>
            <rFont val="Tahoma"/>
            <family val="2"/>
          </rPr>
          <t>NO SE DEBE MODIFICAR EL VALOR DE LA UF</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Maria Eugenia Camelio</author>
  </authors>
  <commentList>
    <comment ref="M16" authorId="0" shapeId="0" xr:uid="{00000000-0006-0000-0600-000001000000}">
      <text>
        <r>
          <rPr>
            <b/>
            <sz val="9"/>
            <color indexed="81"/>
            <rFont val="Tahoma"/>
            <family val="2"/>
          </rPr>
          <t xml:space="preserve">ESTA PLANILLA SE AUTOCOMPLETA CON LAS SIGUIENTES HOJAS DE CALCULO. SI SU PROYECTO INCLUYE MÁS DE 7 INSTITUCIONES ASOCIADAS DEBERÁ AGREGAR UNA NUEVA HOJA DE CALCULO PARA LA NUEVA INSITUCIÓN Y MODIFICAR EN ESTA TABLA LAS FÓRMULAS DE LAS CELDAS EN BLANCO ADICIONANDO LA INFORMACIÓN DE LA NUEVA INSTITUCIPON ASOCIADA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Maria Eugenia Camelio</author>
  </authors>
  <commentList>
    <comment ref="M15" authorId="0" shapeId="0" xr:uid="{00000000-0006-0000-1500-000001000000}">
      <text>
        <r>
          <rPr>
            <b/>
            <sz val="9"/>
            <color indexed="81"/>
            <rFont val="Tahoma"/>
            <family val="2"/>
          </rPr>
          <t xml:space="preserve">ESTA PLANILLA SE AUTOCOMPLETA CON LAS SIGUIENTES HOJAS DE CALCULO. SI SU PROYECTO INCLUYE MÁS DE 5 INSTITUCIONES ASOCIADAS DEBERÁ AGREGAR UNA NUEVA HOJA DE CALCULO PARA LA NUEVA INSITUCIÓN Y MODIFICAR EN ESTA TABLA LAS FÓRMULAS DE LAS CELDAS EN BLANCO ADICIONANDO LA INFORMACIÓN DE LA NUEVA INSTITUCIPON ASOCIADA
</t>
        </r>
      </text>
    </comment>
  </commentList>
</comments>
</file>

<file path=xl/sharedStrings.xml><?xml version="1.0" encoding="utf-8"?>
<sst xmlns="http://schemas.openxmlformats.org/spreadsheetml/2006/main" count="999" uniqueCount="129">
  <si>
    <t>DIRECTOR</t>
  </si>
  <si>
    <t>Total</t>
  </si>
  <si>
    <t>PROPOSAL TITLE</t>
  </si>
  <si>
    <t>YEAR</t>
  </si>
  <si>
    <t>Pecuniary</t>
  </si>
  <si>
    <t>Non-Pecuniary</t>
  </si>
  <si>
    <t>3. TOTAL FINANCIAL CONTRIBUTION BY OTHER PARTIES</t>
  </si>
  <si>
    <t>YEAR 1</t>
  </si>
  <si>
    <t>YEAR 2</t>
  </si>
  <si>
    <t>YEAR 3</t>
  </si>
  <si>
    <t>2. BUDGET REQUESTED TO ANID</t>
  </si>
  <si>
    <t>PROJECT TITLE</t>
  </si>
  <si>
    <t>Personnel</t>
  </si>
  <si>
    <t>Researchers</t>
  </si>
  <si>
    <t xml:space="preserve">Postdocs </t>
  </si>
  <si>
    <t>Apellido
Materno</t>
  </si>
  <si>
    <t>RUT</t>
  </si>
  <si>
    <t>Categoría</t>
  </si>
  <si>
    <t>Director</t>
  </si>
  <si>
    <t>TOTALES</t>
  </si>
  <si>
    <t>2.1. PERSONNEL</t>
  </si>
  <si>
    <t>Project Administrative Staff</t>
  </si>
  <si>
    <t>Research Assistants</t>
  </si>
  <si>
    <t>Deputy Director</t>
  </si>
  <si>
    <t>Last Name</t>
  </si>
  <si>
    <t>Name</t>
  </si>
  <si>
    <t>Línea de Investigación</t>
  </si>
  <si>
    <t>Associated Researcher</t>
  </si>
  <si>
    <t>Principal Researcher</t>
  </si>
  <si>
    <t>TOTAL</t>
  </si>
  <si>
    <t>Hrs/week</t>
  </si>
  <si>
    <t>Amount  (USD)</t>
  </si>
  <si>
    <t>Category</t>
  </si>
  <si>
    <t>Undergraduated Thesis Students</t>
  </si>
  <si>
    <t>Professionals and Technicians</t>
  </si>
  <si>
    <t>Number of People</t>
  </si>
  <si>
    <t>RESEARCHERS</t>
  </si>
  <si>
    <t>Project Title</t>
  </si>
  <si>
    <t>MAIN INSTITUTION</t>
  </si>
  <si>
    <t>OTHER PERSONNEL</t>
  </si>
  <si>
    <t>EXPENSES CATEGORY</t>
  </si>
  <si>
    <t>TICKETS</t>
  </si>
  <si>
    <t>TICKETS AND PER DIEMS</t>
  </si>
  <si>
    <t>PER DIEMS</t>
  </si>
  <si>
    <t>National Per Diem</t>
  </si>
  <si>
    <t>National Tickets</t>
  </si>
  <si>
    <t>International Tickets</t>
  </si>
  <si>
    <t>International Per Diem</t>
  </si>
  <si>
    <t>To calculate these costs use as a reference economic fare in plane tickets and the reference table for per diems generated by FONDECYT.</t>
  </si>
  <si>
    <t>Justification of Tickets and Per diems:</t>
  </si>
  <si>
    <t>TOTAL  USD</t>
  </si>
  <si>
    <t>Tickets and Per Diem</t>
  </si>
  <si>
    <t>Operational Cost</t>
  </si>
  <si>
    <t>Overhead</t>
  </si>
  <si>
    <t xml:space="preserve">Equipment </t>
  </si>
  <si>
    <t>Justification of Equipment: (Use as much space as you require)</t>
  </si>
  <si>
    <t>All items should be justified according to the project objectives and activities. Please list the equipment, DO NOT INCLUDE QUOTATIONS IN THE APPLICATION. If required these will have to be provided later in case the proposal is granted. Repair and maintenance costs may include currently existing equipment included in the Full Proposal Form.</t>
  </si>
  <si>
    <t xml:space="preserve">EQUIPMENT </t>
  </si>
  <si>
    <t>2.2. TICKETS AND PER DIEMS</t>
  </si>
  <si>
    <t>All items should be justified according to the project objectives and activities. Please list the specific infrastructure and space adjustments indicating what will be their use and their estimated costs.</t>
  </si>
  <si>
    <t>% Equipment (Máx. 20% of Total Requested Funds)</t>
  </si>
  <si>
    <t>% Overhead (Máx. 5% of Total Resqueted Funds)</t>
  </si>
  <si>
    <t>ASSOCIATE INSTITUTION</t>
  </si>
  <si>
    <t>3.2. FINANCIAL CONTRIBUTION  OF ASSOCIATE INSTITUTION 1</t>
  </si>
  <si>
    <t>3.2. FINANCIAL CONTRIBUTION  OF ASSOCIATE INSTITUTION 2</t>
  </si>
  <si>
    <t>% Infrastructure Adjusment (Máx. 10% of Total Requested Funds)</t>
  </si>
  <si>
    <t>TOTAL PERSONNEL</t>
  </si>
  <si>
    <t>Infrastructure and Furniture</t>
  </si>
  <si>
    <t>Operacional Cost</t>
  </si>
  <si>
    <t>Justification of Infrastructure &amp; Furniture: (Use as much space as you require)</t>
  </si>
  <si>
    <t>1. TOTAL BUDGET (REQUESTED TO ANID + TOTAL FINANCIAL CONTRIBUTION BY OTHER PARTIES)</t>
  </si>
  <si>
    <t xml:space="preserve">3.1. MAIN INSTITUTION FINANCIAL CONTRIBUTION </t>
  </si>
  <si>
    <t>INFRASTRUCTURE AND FURNITURE</t>
  </si>
  <si>
    <t>AMOUNT IN THOUSAND PESOS</t>
  </si>
  <si>
    <t>3.2. FINANCIAL CONTRIBUTION  OF ASSOCIATE INSTITUTION 3</t>
  </si>
  <si>
    <t>3.2. FINANCIAL CONTRIBUTION  OF ASSOCIATE INSTITUTION 4</t>
  </si>
  <si>
    <t>3.2. FINANCIAL CONTRIBUTION  OF ASSOCIATE INSTITUTION 5</t>
  </si>
  <si>
    <t>3.2. FINANCIAL CONTRIBUTION  OF ASSOCIATE INSTITUTION 7</t>
  </si>
  <si>
    <t>3.2. FINANCIAL CONTRIBUTION  OF ASSOCIATE INSTITUTION 6</t>
  </si>
  <si>
    <t>EXCHANGE RATE 1USD =</t>
  </si>
  <si>
    <t>CL PESOS</t>
  </si>
  <si>
    <t>RESEARCH TEAM TYPE</t>
  </si>
  <si>
    <t>ANNUAL
(M$)</t>
  </si>
  <si>
    <t>MAXIMUM AMMOUNT REQUESTED TO ANID</t>
  </si>
  <si>
    <t>LOS MONTOS INGRESADOS DEBEN SER IDENTICOS A LOS DECLARADOS EN LA CARTA DE COMPROMISO INSITUCIONAL</t>
  </si>
  <si>
    <t>LOS MONTOS INGRESADOS DEBEN SER IDÉNTICOS A LOS DECLARADOS EN LA CARTA DE COMPROMISO INSITUCIONAL</t>
  </si>
  <si>
    <t>ALERT - MAXIMUM AMMOUNT REQUESTED TO ANID</t>
  </si>
  <si>
    <t>TOTAL  CLP (M$)</t>
  </si>
  <si>
    <t>Amount</t>
  </si>
  <si>
    <t>Amount in thousand US Dollars</t>
  </si>
  <si>
    <t>ALERT - MAXIMUM AMMOUNT PERSONNEL</t>
  </si>
  <si>
    <t>MAXIMUM AMMOUNT UF</t>
  </si>
  <si>
    <t>MAXIMUM AMMOUNT CLP M$</t>
  </si>
  <si>
    <t>CATEGORY</t>
  </si>
  <si>
    <t>Year 1</t>
  </si>
  <si>
    <t>Year 2</t>
  </si>
  <si>
    <t>Year 3</t>
  </si>
  <si>
    <t>Max possible amount (UF)</t>
  </si>
  <si>
    <t>Ammount requested (UF)</t>
  </si>
  <si>
    <t>CHECK</t>
  </si>
  <si>
    <t>% Hrs/week Committed</t>
  </si>
  <si>
    <t>2.4. EQUIPMENT</t>
  </si>
  <si>
    <t>2.5. INFRASTRUCTURE &amp; FURNITURE</t>
  </si>
  <si>
    <t>Justification of Operational Cost: (Use as much space as you require)</t>
  </si>
  <si>
    <t>2.3. OPERATIONAL COST</t>
  </si>
  <si>
    <t>All items should be justified according to the project objectives and activities.</t>
  </si>
  <si>
    <t>YEAR 4</t>
  </si>
  <si>
    <t>Year 4</t>
  </si>
  <si>
    <t>Phd Thesis Students</t>
  </si>
  <si>
    <t>Master Thesis Students</t>
  </si>
  <si>
    <t>OPERATIONAL COST</t>
  </si>
  <si>
    <t>MAXIMUM AMMOUNT CLP ($M)</t>
  </si>
  <si>
    <t>Max possible amount (CLP $M)</t>
  </si>
  <si>
    <t>Ammount requested per person</t>
  </si>
  <si>
    <t>Valor UF (9 Marzo 2023)</t>
  </si>
  <si>
    <t>Remuneración única / Incentivo</t>
  </si>
  <si>
    <t>Remuneración Única</t>
  </si>
  <si>
    <t>Incentivo</t>
  </si>
  <si>
    <t>Director(a)</t>
  </si>
  <si>
    <t>Director(a) Alterno(a)</t>
  </si>
  <si>
    <t>Investigador(a) Principal</t>
  </si>
  <si>
    <t>Investigador(a) Asociado(a)</t>
  </si>
  <si>
    <t>Tesistas de Pregrado (Beca)</t>
  </si>
  <si>
    <t>Director(a) Ejecutivo(a) o Gerente Corporativo</t>
  </si>
  <si>
    <t>Personal Profesional y/o Técnico</t>
  </si>
  <si>
    <t>Personal Administrativo</t>
  </si>
  <si>
    <t>Asistente de Investigación (Personal de Apoyo)</t>
  </si>
  <si>
    <t>Executive Director</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</si>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</sst>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quot;$&quot;* #,##0_ ;_ &quot;$&quot;* \-#,##0_ ;_ &quot;$&quot;* &quot;-&quot;_ ;_ @_ "/>
    <numFmt numFmtId="41" formatCode="_ * #,##0_ ;_ * \-#,##0_ ;_ * &quot;-&quot;_ ;_ @_ "/>
    <numFmt numFmtId="164" formatCode="#,##0_ ;[Red]\-#,##0\ "/>
    <numFmt numFmtId="165" formatCode="#,##0.0"/>
    <numFmt numFmtId="166" formatCode="#,##0.000_ ;[Red]\-#,##0.000\ "/>
    <numFmt numFmtId="167" formatCode="#,##0.000"/>
    <numFmt numFmtId="168" formatCode="0.000"/>
    <numFmt numFmtId="169" formatCode="_ * #,##0.0_ ;_ * \-#,##0.0_ ;_ * &quot;-&quot;_ ;_ @_ "/>
  </numFmts>
  <fonts count="26" x14ac:knownFonts="1">
    <font>
      <sz val="11"/>
      <color theme="1"/>
      <name val="Calibri"/>
      <family val="2"/>
      <scheme val="minor"/>
    </font>
    <font>
      <sz val="11"/>
      <color theme="1"/>
      <name val="Calibri"/>
      <family val="2"/>
      <scheme val="minor"/>
    </font>
    <font>
      <b/>
      <sz val="9"/>
      <name val="Verdana"/>
      <family val="2"/>
    </font>
    <font>
      <b/>
      <sz val="9"/>
      <color indexed="18"/>
      <name val="Verdana"/>
      <family val="2"/>
    </font>
    <font>
      <sz val="9"/>
      <name val="Verdana"/>
      <family val="2"/>
    </font>
    <font>
      <b/>
      <u/>
      <sz val="9"/>
      <name val="Verdana"/>
      <family val="2"/>
    </font>
    <font>
      <sz val="9"/>
      <color indexed="18"/>
      <name val="Verdana"/>
      <family val="2"/>
    </font>
    <font>
      <b/>
      <i/>
      <sz val="9"/>
      <name val="Verdana"/>
      <family val="2"/>
    </font>
    <font>
      <b/>
      <sz val="8"/>
      <name val="Verdana"/>
      <family val="2"/>
    </font>
    <font>
      <b/>
      <sz val="9"/>
      <color indexed="9"/>
      <name val="Verdana"/>
      <family val="2"/>
    </font>
    <font>
      <b/>
      <sz val="9"/>
      <color indexed="12"/>
      <name val="Verdana"/>
      <family val="2"/>
    </font>
    <font>
      <sz val="8"/>
      <name val="Calibri"/>
      <family val="2"/>
      <scheme val="minor"/>
    </font>
    <font>
      <sz val="9"/>
      <color theme="0"/>
      <name val="Verdana"/>
      <family val="2"/>
    </font>
    <font>
      <sz val="9"/>
      <color indexed="9"/>
      <name val="Verdana"/>
      <family val="2"/>
    </font>
    <font>
      <sz val="8"/>
      <name val="Verdana"/>
      <family val="2"/>
    </font>
    <font>
      <b/>
      <sz val="8"/>
      <color indexed="9"/>
      <name val="Verdana"/>
      <family val="2"/>
    </font>
    <font>
      <i/>
      <sz val="9"/>
      <name val="Verdana"/>
      <family val="2"/>
    </font>
    <font>
      <i/>
      <sz val="9"/>
      <color indexed="9"/>
      <name val="Verdana"/>
      <family val="2"/>
    </font>
    <font>
      <sz val="10"/>
      <name val="Arial Narrow"/>
      <family val="2"/>
    </font>
    <font>
      <sz val="9"/>
      <color theme="1"/>
      <name val="Verdana"/>
      <family val="2"/>
    </font>
    <font>
      <sz val="9"/>
      <color rgb="FF000000"/>
      <name val="Verdana"/>
      <family val="2"/>
    </font>
    <font>
      <b/>
      <sz val="9"/>
      <color theme="0"/>
      <name val="Verdana"/>
      <family val="2"/>
    </font>
    <font>
      <b/>
      <sz val="9"/>
      <color indexed="81"/>
      <name val="Tahoma"/>
      <family val="2"/>
    </font>
    <font>
      <sz val="9"/>
      <color indexed="81"/>
      <name val="Tahoma"/>
      <charset val="1"/>
    </font>
    <font>
      <b/>
      <sz val="9"/>
      <color indexed="81"/>
      <name val="Tahoma"/>
      <charset val="1"/>
    </font>
    <font>
      <b/>
      <sz val="8"/>
      <color indexed="18"/>
      <name val="Verdana"/>
      <family val="2"/>
    </font>
  </fonts>
  <fills count="11">
    <fill>
      <patternFill patternType="none"/>
    </fill>
    <fill>
      <patternFill patternType="gray125"/>
    </fill>
    <fill>
      <patternFill patternType="solid">
        <fgColor indexed="9"/>
        <bgColor indexed="64"/>
      </patternFill>
    </fill>
    <fill>
      <patternFill patternType="solid">
        <fgColor indexed="54"/>
        <bgColor indexed="64"/>
      </patternFill>
    </fill>
    <fill>
      <patternFill patternType="solid">
        <fgColor theme="0" tint="-0.14999847407452621"/>
        <bgColor indexed="64"/>
      </patternFill>
    </fill>
    <fill>
      <patternFill patternType="solid">
        <fgColor rgb="FF666699"/>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style="mediumDashed">
        <color indexed="64"/>
      </left>
      <right style="thin">
        <color indexed="64"/>
      </right>
      <top style="thin">
        <color indexed="64"/>
      </top>
      <bottom/>
      <diagonal/>
    </border>
    <border>
      <left style="mediumDashed">
        <color indexed="64"/>
      </left>
      <right/>
      <top style="thin">
        <color indexed="64"/>
      </top>
      <bottom style="thin">
        <color indexed="64"/>
      </bottom>
      <diagonal/>
    </border>
    <border>
      <left/>
      <right style="mediumDashed">
        <color indexed="64"/>
      </right>
      <top style="thin">
        <color indexed="64"/>
      </top>
      <bottom style="thin">
        <color indexed="64"/>
      </bottom>
      <diagonal/>
    </border>
    <border>
      <left style="mediumDashed">
        <color indexed="64"/>
      </left>
      <right/>
      <top style="thin">
        <color indexed="64"/>
      </top>
      <bottom/>
      <diagonal/>
    </border>
    <border>
      <left/>
      <right style="mediumDashed">
        <color indexed="64"/>
      </right>
      <top style="thin">
        <color indexed="64"/>
      </top>
      <bottom/>
      <diagonal/>
    </border>
    <border>
      <left style="mediumDashed">
        <color indexed="64"/>
      </left>
      <right/>
      <top/>
      <bottom style="thin">
        <color indexed="64"/>
      </bottom>
      <diagonal/>
    </border>
    <border>
      <left/>
      <right style="mediumDashed">
        <color indexed="64"/>
      </right>
      <top/>
      <bottom style="thin">
        <color indexed="64"/>
      </bottom>
      <diagonal/>
    </border>
    <border>
      <left style="mediumDashed">
        <color indexed="64"/>
      </left>
      <right style="thin">
        <color indexed="64"/>
      </right>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Dashed">
        <color indexed="64"/>
      </right>
      <top style="thin">
        <color indexed="64"/>
      </top>
      <bottom/>
      <diagonal/>
    </border>
    <border>
      <left style="thin">
        <color indexed="64"/>
      </left>
      <right style="mediumDashed">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5">
    <xf numFmtId="0" fontId="0" fillId="0" borderId="0"/>
    <xf numFmtId="9"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433">
    <xf numFmtId="0" fontId="0" fillId="0" borderId="0" xfId="0"/>
    <xf numFmtId="0" fontId="2" fillId="2" borderId="0" xfId="0" applyFont="1" applyFill="1"/>
    <xf numFmtId="0" fontId="3" fillId="2" borderId="0" xfId="0" applyFont="1" applyFill="1"/>
    <xf numFmtId="0" fontId="4" fillId="2" borderId="0" xfId="0" applyFont="1" applyFill="1"/>
    <xf numFmtId="0" fontId="5" fillId="2" borderId="0" xfId="0" quotePrefix="1" applyFont="1" applyFill="1" applyAlignment="1">
      <alignment horizontal="centerContinuous" vertical="center"/>
    </xf>
    <xf numFmtId="0" fontId="2" fillId="2" borderId="0" xfId="0" quotePrefix="1" applyFont="1" applyFill="1" applyAlignment="1">
      <alignment horizontal="centerContinuous" vertical="center"/>
    </xf>
    <xf numFmtId="3" fontId="4" fillId="2" borderId="0" xfId="0" applyNumberFormat="1" applyFont="1" applyFill="1" applyAlignment="1">
      <alignment horizontal="centerContinuous" vertical="center"/>
    </xf>
    <xf numFmtId="0" fontId="2" fillId="2" borderId="0" xfId="0" applyFont="1" applyFill="1" applyAlignment="1">
      <alignment horizontal="centerContinuous" vertical="center"/>
    </xf>
    <xf numFmtId="0" fontId="6" fillId="2" borderId="0" xfId="0" applyFont="1" applyFill="1"/>
    <xf numFmtId="0" fontId="4" fillId="2" borderId="0" xfId="0" applyFont="1" applyFill="1" applyAlignment="1">
      <alignment vertical="center"/>
    </xf>
    <xf numFmtId="0" fontId="2" fillId="2" borderId="1" xfId="0" quotePrefix="1" applyFont="1" applyFill="1" applyBorder="1" applyAlignment="1">
      <alignment horizontal="left" vertical="center" indent="2"/>
    </xf>
    <xf numFmtId="0" fontId="4" fillId="2" borderId="2" xfId="0" quotePrefix="1" applyFont="1" applyFill="1" applyBorder="1" applyAlignment="1">
      <alignment horizontal="left" vertical="center"/>
    </xf>
    <xf numFmtId="0" fontId="4" fillId="2" borderId="3" xfId="0" quotePrefix="1" applyFont="1" applyFill="1" applyBorder="1" applyAlignment="1">
      <alignment horizontal="left" vertical="center"/>
    </xf>
    <xf numFmtId="0" fontId="6" fillId="2" borderId="0" xfId="0" applyFont="1" applyFill="1" applyAlignment="1">
      <alignment vertical="center"/>
    </xf>
    <xf numFmtId="0" fontId="6" fillId="0" borderId="0" xfId="0" applyFont="1" applyAlignment="1">
      <alignment vertical="center"/>
    </xf>
    <xf numFmtId="0" fontId="7" fillId="2" borderId="0" xfId="0" quotePrefix="1" applyFont="1" applyFill="1" applyAlignment="1">
      <alignment horizontal="left"/>
    </xf>
    <xf numFmtId="3" fontId="4" fillId="2" borderId="0" xfId="0" applyNumberFormat="1" applyFont="1" applyFill="1"/>
    <xf numFmtId="0" fontId="4" fillId="0" borderId="0" xfId="0" applyFont="1"/>
    <xf numFmtId="0" fontId="4" fillId="0" borderId="0" xfId="0" applyFont="1" applyAlignment="1">
      <alignment vertical="center"/>
    </xf>
    <xf numFmtId="3" fontId="9" fillId="3" borderId="1" xfId="0" applyNumberFormat="1" applyFont="1" applyFill="1" applyBorder="1" applyAlignment="1">
      <alignment horizontal="center" vertical="center" wrapText="1"/>
    </xf>
    <xf numFmtId="3" fontId="9" fillId="3" borderId="6" xfId="0" applyNumberFormat="1" applyFont="1" applyFill="1" applyBorder="1" applyAlignment="1">
      <alignment horizontal="center" vertical="center" wrapText="1"/>
    </xf>
    <xf numFmtId="0" fontId="9" fillId="3" borderId="9" xfId="0" applyFont="1" applyFill="1" applyBorder="1" applyAlignment="1">
      <alignment horizontal="center" vertical="center"/>
    </xf>
    <xf numFmtId="3" fontId="9" fillId="3" borderId="7" xfId="0" applyNumberFormat="1" applyFont="1" applyFill="1" applyBorder="1" applyAlignment="1">
      <alignment horizontal="center" vertical="center" wrapText="1"/>
    </xf>
    <xf numFmtId="0" fontId="2" fillId="0" borderId="1" xfId="0" applyFont="1" applyBorder="1" applyAlignment="1">
      <alignment vertical="center" wrapText="1"/>
    </xf>
    <xf numFmtId="0" fontId="4" fillId="2" borderId="0" xfId="0" applyFont="1" applyFill="1" applyAlignment="1">
      <alignment vertical="center" wrapText="1"/>
    </xf>
    <xf numFmtId="0" fontId="4" fillId="0" borderId="0" xfId="0" applyFont="1" applyAlignment="1">
      <alignment vertical="center" wrapText="1"/>
    </xf>
    <xf numFmtId="0" fontId="4" fillId="0" borderId="10" xfId="0" applyFont="1" applyBorder="1" applyAlignment="1">
      <alignment vertical="center" wrapText="1"/>
    </xf>
    <xf numFmtId="0" fontId="4" fillId="0" borderId="12" xfId="0" applyFont="1" applyBorder="1" applyAlignment="1">
      <alignment horizontal="left" vertical="center" wrapText="1" indent="3"/>
    </xf>
    <xf numFmtId="0" fontId="2" fillId="2" borderId="0" xfId="0" applyFont="1" applyFill="1" applyAlignment="1">
      <alignment vertical="center" wrapText="1"/>
    </xf>
    <xf numFmtId="0" fontId="2" fillId="0" borderId="0" xfId="0" applyFont="1" applyAlignment="1">
      <alignment vertical="center" wrapText="1"/>
    </xf>
    <xf numFmtId="0" fontId="4" fillId="0" borderId="12" xfId="0" quotePrefix="1" applyFont="1" applyBorder="1" applyAlignment="1">
      <alignment horizontal="left" vertical="center" wrapText="1" indent="3"/>
    </xf>
    <xf numFmtId="0" fontId="4" fillId="0" borderId="14" xfId="0" applyFont="1" applyBorder="1" applyAlignment="1">
      <alignment horizontal="left" vertical="center" wrapText="1" indent="3"/>
    </xf>
    <xf numFmtId="0" fontId="9" fillId="3" borderId="1" xfId="0" applyFont="1" applyFill="1" applyBorder="1" applyAlignment="1">
      <alignment horizontal="center" vertical="center" wrapText="1"/>
    </xf>
    <xf numFmtId="164" fontId="9" fillId="3" borderId="9" xfId="0" applyNumberFormat="1" applyFont="1" applyFill="1" applyBorder="1" applyAlignment="1">
      <alignment vertical="center" wrapText="1"/>
    </xf>
    <xf numFmtId="3" fontId="4" fillId="0" borderId="0" xfId="0" applyNumberFormat="1" applyFont="1"/>
    <xf numFmtId="0" fontId="2" fillId="0" borderId="0" xfId="0" applyFont="1"/>
    <xf numFmtId="0" fontId="2" fillId="0" borderId="0" xfId="0" applyFont="1" applyAlignment="1">
      <alignment vertical="center"/>
    </xf>
    <xf numFmtId="0" fontId="10" fillId="0" borderId="0" xfId="0" applyFont="1" applyAlignment="1">
      <alignment vertical="center"/>
    </xf>
    <xf numFmtId="9" fontId="4" fillId="0" borderId="0" xfId="1" applyFont="1" applyFill="1"/>
    <xf numFmtId="9" fontId="4" fillId="0" borderId="0" xfId="1" applyFont="1"/>
    <xf numFmtId="0" fontId="4" fillId="2" borderId="0" xfId="0" applyFont="1" applyFill="1" applyAlignment="1">
      <alignment horizontal="centerContinuous" vertical="center"/>
    </xf>
    <xf numFmtId="0" fontId="12" fillId="0" borderId="0" xfId="0" applyFont="1" applyAlignment="1">
      <alignment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2" fillId="2" borderId="0" xfId="0" quotePrefix="1" applyFont="1" applyFill="1" applyAlignment="1">
      <alignment horizontal="left" vertical="center" indent="2"/>
    </xf>
    <xf numFmtId="0" fontId="4" fillId="2" borderId="0" xfId="0" quotePrefix="1" applyFont="1" applyFill="1" applyAlignment="1">
      <alignment horizontal="left" vertical="center"/>
    </xf>
    <xf numFmtId="0" fontId="8" fillId="2" borderId="0" xfId="0" applyFont="1" applyFill="1"/>
    <xf numFmtId="164" fontId="2" fillId="2" borderId="9" xfId="0" applyNumberFormat="1" applyFont="1" applyFill="1" applyBorder="1" applyAlignment="1">
      <alignment vertical="center" wrapText="1"/>
    </xf>
    <xf numFmtId="164" fontId="2" fillId="4" borderId="9" xfId="0" quotePrefix="1" applyNumberFormat="1" applyFont="1" applyFill="1" applyBorder="1" applyAlignment="1">
      <alignment horizontal="right" vertical="center" wrapText="1"/>
    </xf>
    <xf numFmtId="0" fontId="2" fillId="4" borderId="0" xfId="0" applyFont="1" applyFill="1" applyAlignment="1">
      <alignment vertical="center" wrapText="1"/>
    </xf>
    <xf numFmtId="10" fontId="2" fillId="4" borderId="0" xfId="1" applyNumberFormat="1" applyFont="1" applyFill="1" applyAlignment="1">
      <alignment vertical="center"/>
    </xf>
    <xf numFmtId="0" fontId="4" fillId="2" borderId="0" xfId="0" applyFont="1" applyFill="1" applyAlignment="1">
      <alignment horizontal="right" vertical="center"/>
    </xf>
    <xf numFmtId="165" fontId="4" fillId="2" borderId="0" xfId="0" applyNumberFormat="1" applyFont="1" applyFill="1" applyAlignment="1">
      <alignment vertical="center"/>
    </xf>
    <xf numFmtId="3" fontId="4" fillId="2" borderId="0" xfId="0" applyNumberFormat="1" applyFont="1" applyFill="1" applyAlignment="1">
      <alignment vertical="center"/>
    </xf>
    <xf numFmtId="0" fontId="2" fillId="2" borderId="0" xfId="0" applyFont="1" applyFill="1" applyAlignment="1">
      <alignment horizontal="left" vertical="center" indent="3"/>
    </xf>
    <xf numFmtId="0" fontId="4" fillId="2" borderId="0" xfId="0" applyFont="1" applyFill="1" applyAlignment="1">
      <alignment horizontal="right"/>
    </xf>
    <xf numFmtId="0" fontId="2" fillId="2" borderId="0" xfId="0" applyFont="1" applyFill="1" applyAlignment="1">
      <alignment vertical="center"/>
    </xf>
    <xf numFmtId="0" fontId="2" fillId="2" borderId="0" xfId="0" applyFont="1" applyFill="1" applyAlignment="1">
      <alignment horizontal="left" vertical="center"/>
    </xf>
    <xf numFmtId="0" fontId="2" fillId="2" borderId="0" xfId="0" applyFont="1" applyFill="1" applyAlignment="1">
      <alignment horizontal="right" vertical="center"/>
    </xf>
    <xf numFmtId="3" fontId="2" fillId="2" borderId="0" xfId="0" applyNumberFormat="1" applyFont="1" applyFill="1" applyAlignment="1">
      <alignment vertical="center"/>
    </xf>
    <xf numFmtId="0" fontId="8" fillId="2" borderId="0" xfId="0" applyFont="1" applyFill="1" applyAlignment="1">
      <alignment horizontal="left" vertical="center"/>
    </xf>
    <xf numFmtId="0" fontId="2" fillId="2" borderId="0" xfId="0" applyFont="1" applyFill="1" applyAlignment="1">
      <alignment horizontal="center" vertical="center"/>
    </xf>
    <xf numFmtId="3" fontId="2" fillId="2" borderId="0" xfId="0" applyNumberFormat="1" applyFont="1" applyFill="1" applyAlignment="1">
      <alignment horizontal="center" vertical="center"/>
    </xf>
    <xf numFmtId="0" fontId="14" fillId="2" borderId="0" xfId="0" applyFont="1" applyFill="1" applyAlignment="1">
      <alignment vertical="center"/>
    </xf>
    <xf numFmtId="0" fontId="14" fillId="2" borderId="0" xfId="0" applyFont="1" applyFill="1" applyAlignment="1">
      <alignment horizontal="center" vertical="center"/>
    </xf>
    <xf numFmtId="3" fontId="15" fillId="3" borderId="24" xfId="0" quotePrefix="1" applyNumberFormat="1" applyFont="1" applyFill="1" applyBorder="1" applyAlignment="1">
      <alignment horizontal="center" vertical="center" wrapText="1"/>
    </xf>
    <xf numFmtId="3" fontId="15" fillId="3" borderId="25" xfId="0" applyNumberFormat="1" applyFont="1" applyFill="1" applyBorder="1" applyAlignment="1">
      <alignment horizontal="center" vertical="center" wrapText="1"/>
    </xf>
    <xf numFmtId="0" fontId="4" fillId="2" borderId="24" xfId="0" applyFont="1" applyFill="1" applyBorder="1" applyAlignment="1">
      <alignment horizontal="left" vertical="center"/>
    </xf>
    <xf numFmtId="3" fontId="4" fillId="2" borderId="9" xfId="0" applyNumberFormat="1" applyFont="1" applyFill="1" applyBorder="1" applyAlignment="1">
      <alignment vertical="center"/>
    </xf>
    <xf numFmtId="3" fontId="4" fillId="2" borderId="24" xfId="0" applyNumberFormat="1" applyFont="1" applyFill="1" applyBorder="1" applyAlignment="1">
      <alignment vertical="center"/>
    </xf>
    <xf numFmtId="0" fontId="16" fillId="2" borderId="0" xfId="0" applyFont="1" applyFill="1" applyAlignment="1">
      <alignment vertical="center"/>
    </xf>
    <xf numFmtId="3" fontId="16" fillId="2" borderId="0" xfId="0" applyNumberFormat="1" applyFont="1" applyFill="1" applyAlignment="1">
      <alignment vertical="center"/>
    </xf>
    <xf numFmtId="0" fontId="4" fillId="2" borderId="0" xfId="0" applyFont="1" applyFill="1" applyAlignment="1">
      <alignment horizontal="left" vertical="center"/>
    </xf>
    <xf numFmtId="165" fontId="9" fillId="3" borderId="6" xfId="0" applyNumberFormat="1" applyFont="1" applyFill="1" applyBorder="1" applyAlignment="1">
      <alignment vertical="center"/>
    </xf>
    <xf numFmtId="3" fontId="9" fillId="3" borderId="6" xfId="0" applyNumberFormat="1" applyFont="1" applyFill="1" applyBorder="1" applyAlignment="1">
      <alignment vertical="center"/>
    </xf>
    <xf numFmtId="0" fontId="13" fillId="2" borderId="0" xfId="0" applyFont="1" applyFill="1" applyAlignment="1">
      <alignment vertical="center"/>
    </xf>
    <xf numFmtId="0" fontId="9" fillId="2" borderId="0" xfId="0" quotePrefix="1" applyFont="1" applyFill="1" applyAlignment="1">
      <alignment horizontal="left" vertical="center"/>
    </xf>
    <xf numFmtId="0" fontId="9" fillId="2" borderId="0" xfId="0" quotePrefix="1" applyFont="1" applyFill="1" applyAlignment="1">
      <alignment horizontal="right" vertical="center"/>
    </xf>
    <xf numFmtId="3" fontId="13" fillId="2" borderId="0" xfId="0" applyNumberFormat="1" applyFont="1" applyFill="1" applyAlignment="1">
      <alignment vertical="center"/>
    </xf>
    <xf numFmtId="0" fontId="17" fillId="2" borderId="0" xfId="0" applyFont="1" applyFill="1" applyAlignment="1">
      <alignment vertical="center"/>
    </xf>
    <xf numFmtId="3" fontId="15" fillId="3" borderId="24" xfId="0" applyNumberFormat="1" applyFont="1" applyFill="1" applyBorder="1" applyAlignment="1">
      <alignment horizontal="center" vertical="center" wrapText="1"/>
    </xf>
    <xf numFmtId="0" fontId="4" fillId="2" borderId="17" xfId="0" applyFont="1" applyFill="1" applyBorder="1" applyAlignment="1">
      <alignment horizontal="left" vertical="center"/>
    </xf>
    <xf numFmtId="0" fontId="4" fillId="2" borderId="2" xfId="0" applyFont="1" applyFill="1" applyBorder="1" applyAlignment="1">
      <alignment vertical="center"/>
    </xf>
    <xf numFmtId="0" fontId="4" fillId="2" borderId="2" xfId="0" applyFont="1" applyFill="1" applyBorder="1" applyAlignment="1">
      <alignment horizontal="right" vertical="center"/>
    </xf>
    <xf numFmtId="3" fontId="4" fillId="2" borderId="18" xfId="0" applyNumberFormat="1" applyFont="1" applyFill="1" applyBorder="1" applyAlignment="1">
      <alignment vertical="center"/>
    </xf>
    <xf numFmtId="0" fontId="4" fillId="2" borderId="0" xfId="0" quotePrefix="1" applyFont="1" applyFill="1" applyAlignment="1">
      <alignment horizontal="right" vertical="center"/>
    </xf>
    <xf numFmtId="165" fontId="2" fillId="2" borderId="0" xfId="0" applyNumberFormat="1" applyFont="1" applyFill="1" applyAlignment="1">
      <alignment vertical="center"/>
    </xf>
    <xf numFmtId="165" fontId="4" fillId="2" borderId="0" xfId="0" applyNumberFormat="1" applyFont="1" applyFill="1"/>
    <xf numFmtId="0" fontId="2" fillId="2" borderId="7" xfId="0" quotePrefix="1" applyFont="1" applyFill="1" applyBorder="1" applyAlignment="1">
      <alignment vertical="center"/>
    </xf>
    <xf numFmtId="0" fontId="2" fillId="2" borderId="8" xfId="0" quotePrefix="1" applyFont="1" applyFill="1" applyBorder="1" applyAlignment="1">
      <alignment vertical="center"/>
    </xf>
    <xf numFmtId="0" fontId="4" fillId="2" borderId="1" xfId="0" applyFont="1" applyFill="1" applyBorder="1" applyAlignment="1">
      <alignment vertical="center"/>
    </xf>
    <xf numFmtId="0" fontId="4" fillId="2" borderId="2" xfId="0" quotePrefix="1" applyFont="1" applyFill="1" applyBorder="1" applyAlignment="1">
      <alignment vertical="center"/>
    </xf>
    <xf numFmtId="0" fontId="4" fillId="2" borderId="3" xfId="0" quotePrefix="1" applyFon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4" fillId="2" borderId="1" xfId="0" quotePrefix="1" applyFont="1" applyFill="1" applyBorder="1" applyAlignment="1">
      <alignment vertical="center"/>
    </xf>
    <xf numFmtId="0" fontId="9" fillId="3" borderId="15" xfId="0" quotePrefix="1" applyFont="1" applyFill="1" applyBorder="1" applyAlignment="1">
      <alignment vertical="center"/>
    </xf>
    <xf numFmtId="3" fontId="9" fillId="3" borderId="0" xfId="0" applyNumberFormat="1" applyFont="1" applyFill="1" applyAlignment="1">
      <alignment vertical="center"/>
    </xf>
    <xf numFmtId="3" fontId="15" fillId="3" borderId="1" xfId="0" applyNumberFormat="1" applyFont="1" applyFill="1" applyBorder="1" applyAlignment="1">
      <alignment horizontal="center" vertical="center" wrapText="1"/>
    </xf>
    <xf numFmtId="3" fontId="15" fillId="3" borderId="6" xfId="0" applyNumberFormat="1" applyFont="1" applyFill="1" applyBorder="1" applyAlignment="1">
      <alignment horizontal="center" vertical="center"/>
    </xf>
    <xf numFmtId="3" fontId="15" fillId="3" borderId="9" xfId="0" applyNumberFormat="1" applyFont="1" applyFill="1" applyBorder="1" applyAlignment="1">
      <alignment horizontal="center" vertical="center" wrapText="1"/>
    </xf>
    <xf numFmtId="0" fontId="4" fillId="2" borderId="1" xfId="0" quotePrefix="1" applyFont="1" applyFill="1" applyBorder="1" applyAlignment="1">
      <alignment horizontal="left" vertical="center"/>
    </xf>
    <xf numFmtId="0" fontId="2" fillId="2" borderId="1" xfId="0" quotePrefix="1" applyFont="1" applyFill="1" applyBorder="1" applyAlignment="1">
      <alignment horizontal="left" vertical="center" indent="1"/>
    </xf>
    <xf numFmtId="0" fontId="2" fillId="2" borderId="6" xfId="0" quotePrefix="1" applyFont="1" applyFill="1" applyBorder="1" applyAlignment="1">
      <alignment horizontal="left" vertical="center" indent="1"/>
    </xf>
    <xf numFmtId="0" fontId="4" fillId="0" borderId="10" xfId="0" quotePrefix="1" applyFont="1" applyBorder="1" applyAlignment="1">
      <alignment horizontal="left" vertical="center" wrapText="1" indent="3"/>
    </xf>
    <xf numFmtId="0" fontId="2" fillId="0" borderId="1" xfId="0" quotePrefix="1" applyFont="1" applyBorder="1" applyAlignment="1">
      <alignment horizontal="left" vertical="center" wrapText="1" indent="1"/>
    </xf>
    <xf numFmtId="0" fontId="18" fillId="0" borderId="0" xfId="0" applyFont="1"/>
    <xf numFmtId="0" fontId="20" fillId="0" borderId="0" xfId="0" applyFont="1" applyAlignment="1">
      <alignment vertical="center"/>
    </xf>
    <xf numFmtId="3" fontId="9" fillId="3" borderId="9" xfId="0" applyNumberFormat="1" applyFont="1" applyFill="1" applyBorder="1" applyAlignment="1">
      <alignment horizontal="center" vertical="center" wrapText="1"/>
    </xf>
    <xf numFmtId="0" fontId="9" fillId="3" borderId="9" xfId="0" quotePrefix="1" applyFont="1" applyFill="1" applyBorder="1" applyAlignment="1">
      <alignment vertical="center" wrapText="1"/>
    </xf>
    <xf numFmtId="0" fontId="4" fillId="0" borderId="9" xfId="0" quotePrefix="1" applyFont="1" applyBorder="1" applyAlignment="1">
      <alignment horizontal="left" vertical="center" wrapText="1" indent="3"/>
    </xf>
    <xf numFmtId="0" fontId="4" fillId="0" borderId="9" xfId="0" applyFont="1" applyBorder="1" applyAlignment="1">
      <alignment horizontal="left" vertical="center" wrapText="1" indent="3"/>
    </xf>
    <xf numFmtId="164" fontId="4" fillId="0" borderId="9" xfId="0" applyNumberFormat="1" applyFont="1" applyBorder="1" applyAlignment="1">
      <alignment vertical="center" wrapText="1"/>
    </xf>
    <xf numFmtId="164" fontId="4" fillId="0" borderId="11" xfId="0" applyNumberFormat="1" applyFont="1" applyBorder="1" applyAlignment="1">
      <alignment vertical="center" wrapText="1"/>
    </xf>
    <xf numFmtId="3" fontId="9" fillId="5" borderId="9" xfId="0" applyNumberFormat="1" applyFont="1" applyFill="1" applyBorder="1" applyAlignment="1">
      <alignment horizontal="center" vertical="center" wrapText="1"/>
    </xf>
    <xf numFmtId="164" fontId="21" fillId="5" borderId="9" xfId="0" applyNumberFormat="1" applyFont="1" applyFill="1" applyBorder="1" applyAlignment="1">
      <alignment vertical="center" wrapText="1"/>
    </xf>
    <xf numFmtId="164" fontId="2" fillId="4" borderId="13" xfId="0" applyNumberFormat="1" applyFont="1" applyFill="1" applyBorder="1" applyAlignment="1">
      <alignment vertical="center" wrapText="1"/>
    </xf>
    <xf numFmtId="0" fontId="2" fillId="2" borderId="9" xfId="0" quotePrefix="1" applyFont="1" applyFill="1" applyBorder="1" applyAlignment="1">
      <alignment horizontal="left" vertical="center" indent="2"/>
    </xf>
    <xf numFmtId="164" fontId="2" fillId="6" borderId="9" xfId="0" quotePrefix="1" applyNumberFormat="1" applyFont="1" applyFill="1" applyBorder="1" applyAlignment="1">
      <alignment horizontal="right" vertical="center" wrapText="1"/>
    </xf>
    <xf numFmtId="164" fontId="2" fillId="6" borderId="11" xfId="0" applyNumberFormat="1" applyFont="1" applyFill="1" applyBorder="1" applyAlignment="1">
      <alignment vertical="center" wrapText="1"/>
    </xf>
    <xf numFmtId="164" fontId="2" fillId="6" borderId="13" xfId="0" applyNumberFormat="1" applyFont="1" applyFill="1" applyBorder="1" applyAlignment="1">
      <alignment vertical="center" wrapText="1"/>
    </xf>
    <xf numFmtId="164" fontId="2" fillId="6" borderId="7" xfId="0" applyNumberFormat="1" applyFont="1" applyFill="1" applyBorder="1" applyAlignment="1">
      <alignment vertical="center" wrapText="1"/>
    </xf>
    <xf numFmtId="0" fontId="4" fillId="0" borderId="9" xfId="0" applyFont="1" applyBorder="1" applyAlignment="1">
      <alignment vertical="center" wrapText="1"/>
    </xf>
    <xf numFmtId="164" fontId="2" fillId="6" borderId="9" xfId="0" applyNumberFormat="1" applyFont="1" applyFill="1" applyBorder="1" applyAlignment="1">
      <alignment vertical="center" wrapText="1"/>
    </xf>
    <xf numFmtId="164" fontId="4" fillId="0" borderId="10" xfId="0" applyNumberFormat="1" applyFont="1" applyBorder="1" applyAlignment="1">
      <alignment vertical="center" wrapText="1"/>
    </xf>
    <xf numFmtId="164" fontId="9" fillId="3" borderId="6" xfId="0" applyNumberFormat="1" applyFont="1" applyFill="1" applyBorder="1" applyAlignment="1">
      <alignment vertical="center"/>
    </xf>
    <xf numFmtId="0" fontId="2" fillId="2" borderId="0" xfId="0" quotePrefix="1" applyFont="1" applyFill="1" applyAlignment="1">
      <alignment vertical="center"/>
    </xf>
    <xf numFmtId="0" fontId="4" fillId="2" borderId="0" xfId="0" quotePrefix="1" applyFont="1" applyFill="1" applyAlignment="1">
      <alignment vertical="center"/>
    </xf>
    <xf numFmtId="3" fontId="2" fillId="7" borderId="1" xfId="0" applyNumberFormat="1" applyFont="1" applyFill="1" applyBorder="1" applyAlignment="1">
      <alignment vertical="center"/>
    </xf>
    <xf numFmtId="3" fontId="2" fillId="7" borderId="2" xfId="0" applyNumberFormat="1" applyFont="1" applyFill="1" applyBorder="1" applyAlignment="1">
      <alignment vertical="center"/>
    </xf>
    <xf numFmtId="3" fontId="2" fillId="7" borderId="3" xfId="0" applyNumberFormat="1" applyFont="1" applyFill="1" applyBorder="1" applyAlignment="1">
      <alignment vertical="center"/>
    </xf>
    <xf numFmtId="0" fontId="4" fillId="8" borderId="1" xfId="0" quotePrefix="1" applyFont="1" applyFill="1" applyBorder="1" applyAlignment="1">
      <alignment horizontal="left" vertical="center"/>
    </xf>
    <xf numFmtId="0" fontId="4" fillId="8" borderId="2" xfId="0" quotePrefix="1" applyFont="1" applyFill="1" applyBorder="1" applyAlignment="1">
      <alignment vertical="center"/>
    </xf>
    <xf numFmtId="0" fontId="4" fillId="8" borderId="3" xfId="0" quotePrefix="1" applyFont="1" applyFill="1" applyBorder="1" applyAlignment="1">
      <alignment vertical="center"/>
    </xf>
    <xf numFmtId="0" fontId="4" fillId="8" borderId="2" xfId="0" quotePrefix="1" applyFont="1" applyFill="1" applyBorder="1" applyAlignment="1">
      <alignment horizontal="left" vertical="center"/>
    </xf>
    <xf numFmtId="0" fontId="4" fillId="8" borderId="3" xfId="0" quotePrefix="1" applyFont="1" applyFill="1" applyBorder="1" applyAlignment="1">
      <alignment horizontal="left" vertical="center"/>
    </xf>
    <xf numFmtId="0" fontId="0" fillId="8" borderId="2" xfId="0" applyFill="1" applyBorder="1" applyAlignment="1">
      <alignment vertical="center"/>
    </xf>
    <xf numFmtId="0" fontId="0" fillId="8" borderId="3" xfId="0" applyFill="1" applyBorder="1" applyAlignment="1">
      <alignment vertical="center"/>
    </xf>
    <xf numFmtId="0" fontId="4" fillId="0" borderId="1" xfId="0" applyFont="1" applyBorder="1" applyAlignment="1">
      <alignment horizontal="left" vertical="center" wrapText="1" indent="3"/>
    </xf>
    <xf numFmtId="0" fontId="4" fillId="0" borderId="36" xfId="0" quotePrefix="1" applyFont="1" applyBorder="1" applyAlignment="1">
      <alignment horizontal="left" vertical="center" wrapText="1" indent="3"/>
    </xf>
    <xf numFmtId="0" fontId="4" fillId="0" borderId="35" xfId="0" applyFont="1" applyBorder="1" applyAlignment="1">
      <alignment horizontal="left" vertical="center" wrapText="1" indent="3"/>
    </xf>
    <xf numFmtId="0" fontId="2" fillId="0" borderId="1" xfId="0" quotePrefix="1" applyFont="1" applyBorder="1" applyAlignment="1">
      <alignment horizontal="left" vertical="center" wrapText="1"/>
    </xf>
    <xf numFmtId="164" fontId="2" fillId="4" borderId="9" xfId="0" applyNumberFormat="1" applyFont="1" applyFill="1" applyBorder="1" applyAlignment="1">
      <alignment vertical="center" wrapText="1"/>
    </xf>
    <xf numFmtId="164" fontId="2" fillId="6" borderId="37" xfId="0" applyNumberFormat="1" applyFont="1" applyFill="1" applyBorder="1" applyAlignment="1">
      <alignment vertical="center" wrapText="1"/>
    </xf>
    <xf numFmtId="164" fontId="2" fillId="4" borderId="11" xfId="0" applyNumberFormat="1" applyFont="1" applyFill="1" applyBorder="1" applyAlignment="1">
      <alignment vertical="center" wrapText="1"/>
    </xf>
    <xf numFmtId="164" fontId="2" fillId="0" borderId="9" xfId="0" applyNumberFormat="1" applyFont="1" applyBorder="1" applyAlignment="1">
      <alignment vertical="center" wrapText="1"/>
    </xf>
    <xf numFmtId="0" fontId="2" fillId="0" borderId="9" xfId="0" applyFont="1" applyBorder="1" applyAlignment="1">
      <alignment vertical="center" wrapText="1"/>
    </xf>
    <xf numFmtId="3" fontId="9" fillId="3" borderId="35" xfId="0" applyNumberFormat="1" applyFont="1" applyFill="1" applyBorder="1" applyAlignment="1">
      <alignment horizontal="center" vertical="center" wrapText="1"/>
    </xf>
    <xf numFmtId="0" fontId="4" fillId="0" borderId="9" xfId="0" quotePrefix="1" applyFont="1" applyBorder="1" applyAlignment="1">
      <alignment horizontal="left" vertical="center" wrapText="1" indent="1"/>
    </xf>
    <xf numFmtId="0" fontId="4" fillId="0" borderId="9" xfId="0" quotePrefix="1" applyFont="1" applyBorder="1" applyAlignment="1">
      <alignment horizontal="left" vertical="center" wrapText="1"/>
    </xf>
    <xf numFmtId="3" fontId="6" fillId="0" borderId="9" xfId="0" applyNumberFormat="1" applyFont="1" applyBorder="1" applyAlignment="1">
      <alignment vertical="center"/>
    </xf>
    <xf numFmtId="164" fontId="4" fillId="9" borderId="11" xfId="0" applyNumberFormat="1" applyFont="1" applyFill="1" applyBorder="1" applyAlignment="1">
      <alignment vertical="center" wrapText="1"/>
    </xf>
    <xf numFmtId="0" fontId="3" fillId="2" borderId="9" xfId="0" applyFont="1" applyFill="1" applyBorder="1" applyAlignment="1">
      <alignment vertical="center"/>
    </xf>
    <xf numFmtId="164" fontId="4" fillId="9" borderId="10" xfId="0" applyNumberFormat="1" applyFont="1" applyFill="1" applyBorder="1" applyAlignment="1">
      <alignment vertical="center" wrapText="1"/>
    </xf>
    <xf numFmtId="164" fontId="4" fillId="9" borderId="33" xfId="0" applyNumberFormat="1" applyFont="1" applyFill="1" applyBorder="1" applyAlignment="1">
      <alignment vertical="center" wrapText="1"/>
    </xf>
    <xf numFmtId="164" fontId="2" fillId="9" borderId="9" xfId="0" applyNumberFormat="1" applyFont="1" applyFill="1" applyBorder="1" applyAlignment="1">
      <alignment vertical="center" wrapText="1"/>
    </xf>
    <xf numFmtId="0" fontId="3" fillId="2" borderId="0" xfId="0" applyFont="1" applyFill="1" applyProtection="1">
      <protection locked="0"/>
    </xf>
    <xf numFmtId="0" fontId="4" fillId="2" borderId="0" xfId="0" applyFont="1" applyFill="1" applyProtection="1">
      <protection locked="0"/>
    </xf>
    <xf numFmtId="0" fontId="6" fillId="2" borderId="0" xfId="0" applyFont="1" applyFill="1" applyProtection="1">
      <protection locked="0"/>
    </xf>
    <xf numFmtId="0" fontId="4" fillId="2" borderId="0" xfId="0" applyFont="1" applyFill="1" applyAlignment="1" applyProtection="1">
      <alignment vertical="center"/>
      <protection locked="0"/>
    </xf>
    <xf numFmtId="0" fontId="6" fillId="2" borderId="0" xfId="0" applyFont="1" applyFill="1" applyAlignment="1" applyProtection="1">
      <alignment vertical="center"/>
      <protection locked="0"/>
    </xf>
    <xf numFmtId="0" fontId="6" fillId="0" borderId="0" xfId="0" applyFont="1" applyAlignment="1" applyProtection="1">
      <alignment vertical="center"/>
      <protection locked="0"/>
    </xf>
    <xf numFmtId="0" fontId="12" fillId="0" borderId="0" xfId="0" applyFont="1" applyAlignment="1" applyProtection="1">
      <alignment vertical="center"/>
      <protection locked="0"/>
    </xf>
    <xf numFmtId="0" fontId="4" fillId="0" borderId="0" xfId="0" applyFont="1" applyProtection="1">
      <protection locked="0"/>
    </xf>
    <xf numFmtId="0" fontId="4" fillId="0" borderId="0" xfId="0" applyFont="1" applyAlignment="1" applyProtection="1">
      <alignment vertical="center"/>
      <protection locked="0"/>
    </xf>
    <xf numFmtId="0" fontId="4" fillId="0" borderId="0" xfId="0" applyFont="1" applyAlignment="1" applyProtection="1">
      <alignment vertical="center" wrapText="1"/>
      <protection locked="0"/>
    </xf>
    <xf numFmtId="0" fontId="4" fillId="2" borderId="0" xfId="0" applyFont="1" applyFill="1" applyAlignment="1" applyProtection="1">
      <alignment vertical="center" wrapText="1"/>
      <protection locked="0"/>
    </xf>
    <xf numFmtId="0" fontId="2" fillId="2" borderId="0" xfId="0" applyFont="1" applyFill="1" applyAlignment="1" applyProtection="1">
      <alignment vertical="center" wrapText="1"/>
      <protection locked="0"/>
    </xf>
    <xf numFmtId="0" fontId="2" fillId="0" borderId="0" xfId="0" applyFont="1" applyAlignment="1" applyProtection="1">
      <alignment vertical="center" wrapText="1"/>
      <protection locked="0"/>
    </xf>
    <xf numFmtId="3" fontId="4" fillId="0" borderId="0" xfId="0" applyNumberFormat="1" applyFont="1" applyProtection="1">
      <protection locked="0"/>
    </xf>
    <xf numFmtId="9" fontId="4" fillId="0" borderId="0" xfId="1" applyFont="1" applyFill="1" applyProtection="1">
      <protection locked="0"/>
    </xf>
    <xf numFmtId="9" fontId="4" fillId="0" borderId="0" xfId="1" applyFont="1" applyProtection="1">
      <protection locked="0"/>
    </xf>
    <xf numFmtId="164" fontId="2" fillId="4" borderId="37" xfId="0" applyNumberFormat="1" applyFont="1" applyFill="1" applyBorder="1" applyAlignment="1">
      <alignment vertical="center" wrapText="1"/>
    </xf>
    <xf numFmtId="164" fontId="2" fillId="4" borderId="8" xfId="0" quotePrefix="1" applyNumberFormat="1" applyFont="1" applyFill="1" applyBorder="1" applyAlignment="1">
      <alignment horizontal="right" vertical="center" wrapText="1"/>
    </xf>
    <xf numFmtId="164" fontId="4" fillId="9" borderId="7" xfId="0" applyNumberFormat="1" applyFont="1" applyFill="1" applyBorder="1" applyAlignment="1">
      <alignment vertical="center" wrapText="1"/>
    </xf>
    <xf numFmtId="166" fontId="2" fillId="4" borderId="9" xfId="0" quotePrefix="1" applyNumberFormat="1" applyFont="1" applyFill="1" applyBorder="1" applyAlignment="1">
      <alignment horizontal="right" vertical="center" wrapText="1"/>
    </xf>
    <xf numFmtId="166" fontId="4" fillId="0" borderId="11" xfId="0" applyNumberFormat="1" applyFont="1" applyBorder="1" applyAlignment="1">
      <alignment vertical="center" wrapText="1"/>
    </xf>
    <xf numFmtId="166" fontId="2" fillId="4" borderId="13" xfId="0" applyNumberFormat="1" applyFont="1" applyFill="1" applyBorder="1" applyAlignment="1">
      <alignment vertical="center" wrapText="1"/>
    </xf>
    <xf numFmtId="166" fontId="4" fillId="0" borderId="7" xfId="0" applyNumberFormat="1" applyFont="1" applyBorder="1" applyAlignment="1">
      <alignment vertical="center" wrapText="1"/>
    </xf>
    <xf numFmtId="166" fontId="2" fillId="4" borderId="37" xfId="0" applyNumberFormat="1" applyFont="1" applyFill="1" applyBorder="1" applyAlignment="1">
      <alignment vertical="center" wrapText="1"/>
    </xf>
    <xf numFmtId="166" fontId="2" fillId="4" borderId="9" xfId="0" applyNumberFormat="1" applyFont="1" applyFill="1" applyBorder="1" applyAlignment="1">
      <alignment vertical="center" wrapText="1"/>
    </xf>
    <xf numFmtId="166" fontId="2" fillId="4" borderId="8" xfId="0" quotePrefix="1" applyNumberFormat="1" applyFont="1" applyFill="1" applyBorder="1" applyAlignment="1">
      <alignment horizontal="right" vertical="center" wrapText="1"/>
    </xf>
    <xf numFmtId="166" fontId="2" fillId="0" borderId="11" xfId="0" applyNumberFormat="1" applyFont="1" applyBorder="1" applyAlignment="1">
      <alignment vertical="center" wrapText="1"/>
    </xf>
    <xf numFmtId="166" fontId="9" fillId="3" borderId="9" xfId="0" applyNumberFormat="1" applyFont="1" applyFill="1" applyBorder="1" applyAlignment="1">
      <alignment vertical="center" wrapText="1"/>
    </xf>
    <xf numFmtId="166" fontId="4" fillId="6" borderId="11" xfId="0" applyNumberFormat="1" applyFont="1" applyFill="1" applyBorder="1" applyAlignment="1">
      <alignment vertical="center" wrapText="1"/>
    </xf>
    <xf numFmtId="166" fontId="2" fillId="0" borderId="9" xfId="0" applyNumberFormat="1" applyFont="1" applyBorder="1" applyAlignment="1">
      <alignment vertical="center" wrapText="1"/>
    </xf>
    <xf numFmtId="167" fontId="4" fillId="2" borderId="25" xfId="0" applyNumberFormat="1" applyFont="1" applyFill="1" applyBorder="1" applyAlignment="1">
      <alignment vertical="center"/>
    </xf>
    <xf numFmtId="168" fontId="4" fillId="0" borderId="9" xfId="0" quotePrefix="1" applyNumberFormat="1" applyFont="1" applyBorder="1" applyAlignment="1">
      <alignment horizontal="right" vertical="center" wrapText="1" indent="1"/>
    </xf>
    <xf numFmtId="168" fontId="2" fillId="4" borderId="9" xfId="0" applyNumberFormat="1" applyFont="1" applyFill="1" applyBorder="1" applyAlignment="1">
      <alignment vertical="center" wrapText="1"/>
    </xf>
    <xf numFmtId="168" fontId="21" fillId="5" borderId="9" xfId="0" applyNumberFormat="1" applyFont="1" applyFill="1" applyBorder="1" applyAlignment="1">
      <alignment vertical="center" wrapText="1"/>
    </xf>
    <xf numFmtId="167" fontId="2" fillId="6" borderId="9" xfId="0" quotePrefix="1" applyNumberFormat="1" applyFont="1" applyFill="1" applyBorder="1" applyAlignment="1">
      <alignment horizontal="right" vertical="center" wrapText="1"/>
    </xf>
    <xf numFmtId="167" fontId="4" fillId="0" borderId="10" xfId="0" applyNumberFormat="1" applyFont="1" applyBorder="1" applyAlignment="1">
      <alignment vertical="center" wrapText="1"/>
    </xf>
    <xf numFmtId="167" fontId="2" fillId="6" borderId="11" xfId="0" applyNumberFormat="1" applyFont="1" applyFill="1" applyBorder="1" applyAlignment="1">
      <alignment vertical="center" wrapText="1"/>
    </xf>
    <xf numFmtId="167" fontId="2" fillId="6" borderId="13" xfId="0" applyNumberFormat="1" applyFont="1" applyFill="1" applyBorder="1" applyAlignment="1">
      <alignment vertical="center" wrapText="1"/>
    </xf>
    <xf numFmtId="167" fontId="2" fillId="6" borderId="37" xfId="0" applyNumberFormat="1" applyFont="1" applyFill="1" applyBorder="1" applyAlignment="1">
      <alignment vertical="center" wrapText="1"/>
    </xf>
    <xf numFmtId="167" fontId="2" fillId="6" borderId="9" xfId="0" applyNumberFormat="1" applyFont="1" applyFill="1" applyBorder="1" applyAlignment="1">
      <alignment vertical="center" wrapText="1"/>
    </xf>
    <xf numFmtId="167" fontId="4" fillId="0" borderId="33" xfId="0" applyNumberFormat="1" applyFont="1" applyBorder="1" applyAlignment="1">
      <alignment vertical="center" wrapText="1"/>
    </xf>
    <xf numFmtId="167" fontId="2" fillId="0" borderId="9" xfId="0" applyNumberFormat="1" applyFont="1" applyBorder="1" applyAlignment="1">
      <alignment vertical="center" wrapText="1"/>
    </xf>
    <xf numFmtId="167" fontId="9" fillId="3" borderId="6" xfId="0" applyNumberFormat="1" applyFont="1" applyFill="1" applyBorder="1" applyAlignment="1">
      <alignment vertical="center"/>
    </xf>
    <xf numFmtId="166" fontId="2" fillId="6" borderId="9" xfId="0" quotePrefix="1" applyNumberFormat="1" applyFont="1" applyFill="1" applyBorder="1" applyAlignment="1">
      <alignment horizontal="right" vertical="center" wrapText="1"/>
    </xf>
    <xf numFmtId="166" fontId="4" fillId="0" borderId="10" xfId="0" applyNumberFormat="1" applyFont="1" applyBorder="1" applyAlignment="1">
      <alignment vertical="center" wrapText="1"/>
    </xf>
    <xf numFmtId="166" fontId="2" fillId="6" borderId="11" xfId="0" applyNumberFormat="1" applyFont="1" applyFill="1" applyBorder="1" applyAlignment="1">
      <alignment vertical="center" wrapText="1"/>
    </xf>
    <xf numFmtId="166" fontId="2" fillId="6" borderId="13" xfId="0" applyNumberFormat="1" applyFont="1" applyFill="1" applyBorder="1" applyAlignment="1">
      <alignment vertical="center" wrapText="1"/>
    </xf>
    <xf numFmtId="166" fontId="2" fillId="6" borderId="37" xfId="0" applyNumberFormat="1" applyFont="1" applyFill="1" applyBorder="1" applyAlignment="1">
      <alignment vertical="center" wrapText="1"/>
    </xf>
    <xf numFmtId="166" fontId="2" fillId="6" borderId="9" xfId="0" applyNumberFormat="1" applyFont="1" applyFill="1" applyBorder="1" applyAlignment="1">
      <alignment vertical="center" wrapText="1"/>
    </xf>
    <xf numFmtId="166" fontId="4" fillId="0" borderId="33" xfId="0" applyNumberFormat="1" applyFont="1" applyBorder="1" applyAlignment="1">
      <alignment vertical="center" wrapText="1"/>
    </xf>
    <xf numFmtId="166" fontId="9" fillId="3" borderId="6" xfId="0" applyNumberFormat="1" applyFont="1" applyFill="1" applyBorder="1" applyAlignment="1">
      <alignment vertical="center"/>
    </xf>
    <xf numFmtId="166" fontId="4" fillId="9" borderId="10" xfId="0" applyNumberFormat="1" applyFont="1" applyFill="1" applyBorder="1" applyAlignment="1">
      <alignment vertical="center" wrapText="1"/>
    </xf>
    <xf numFmtId="166" fontId="2" fillId="9" borderId="9" xfId="0" quotePrefix="1" applyNumberFormat="1" applyFont="1" applyFill="1" applyBorder="1" applyAlignment="1">
      <alignment horizontal="right" vertical="center" wrapText="1"/>
    </xf>
    <xf numFmtId="166" fontId="4" fillId="9" borderId="33" xfId="0" applyNumberFormat="1" applyFont="1" applyFill="1" applyBorder="1" applyAlignment="1">
      <alignment vertical="center" wrapText="1"/>
    </xf>
    <xf numFmtId="166" fontId="2" fillId="9" borderId="9" xfId="0" applyNumberFormat="1" applyFont="1" applyFill="1" applyBorder="1" applyAlignment="1">
      <alignment vertical="center" wrapText="1"/>
    </xf>
    <xf numFmtId="0" fontId="2" fillId="2" borderId="0" xfId="0" applyFont="1" applyFill="1" applyAlignment="1" applyProtection="1">
      <alignment vertical="center"/>
      <protection locked="0"/>
    </xf>
    <xf numFmtId="0" fontId="2" fillId="2" borderId="0" xfId="0" applyFont="1" applyFill="1" applyAlignment="1" applyProtection="1">
      <alignment horizontal="left" vertical="center" indent="3"/>
      <protection locked="0"/>
    </xf>
    <xf numFmtId="0" fontId="4" fillId="2" borderId="0" xfId="0" applyFont="1" applyFill="1" applyAlignment="1" applyProtection="1">
      <alignment horizontal="right"/>
      <protection locked="0"/>
    </xf>
    <xf numFmtId="3" fontId="4" fillId="2" borderId="0" xfId="0" applyNumberFormat="1" applyFont="1" applyFill="1" applyProtection="1">
      <protection locked="0"/>
    </xf>
    <xf numFmtId="0" fontId="2" fillId="2" borderId="0" xfId="0" applyFont="1" applyFill="1" applyAlignment="1" applyProtection="1">
      <alignment horizontal="left" vertical="center"/>
      <protection locked="0"/>
    </xf>
    <xf numFmtId="0" fontId="2" fillId="2" borderId="0" xfId="0" applyFont="1" applyFill="1" applyAlignment="1" applyProtection="1">
      <alignment horizontal="right" vertical="center"/>
      <protection locked="0"/>
    </xf>
    <xf numFmtId="3" fontId="2" fillId="2" borderId="0" xfId="0" applyNumberFormat="1" applyFont="1" applyFill="1" applyAlignment="1" applyProtection="1">
      <alignment vertical="center"/>
      <protection locked="0"/>
    </xf>
    <xf numFmtId="3" fontId="4" fillId="2" borderId="0" xfId="0" applyNumberFormat="1" applyFont="1" applyFill="1" applyAlignment="1" applyProtection="1">
      <alignment vertical="center"/>
      <protection locked="0"/>
    </xf>
    <xf numFmtId="0" fontId="8" fillId="2" borderId="0" xfId="0" applyFont="1" applyFill="1" applyProtection="1">
      <protection locked="0"/>
    </xf>
    <xf numFmtId="0" fontId="2" fillId="2" borderId="0" xfId="0" applyFont="1" applyFill="1" applyAlignment="1" applyProtection="1">
      <alignment horizontal="center" vertical="center"/>
      <protection locked="0"/>
    </xf>
    <xf numFmtId="3" fontId="2" fillId="2" borderId="0" xfId="0" applyNumberFormat="1" applyFont="1" applyFill="1" applyAlignment="1" applyProtection="1">
      <alignment horizontal="center" vertical="center"/>
      <protection locked="0"/>
    </xf>
    <xf numFmtId="0" fontId="14" fillId="2" borderId="0" xfId="0" applyFont="1" applyFill="1" applyAlignment="1" applyProtection="1">
      <alignment vertical="center"/>
      <protection locked="0"/>
    </xf>
    <xf numFmtId="3" fontId="15" fillId="3" borderId="6" xfId="0" applyNumberFormat="1" applyFont="1" applyFill="1" applyBorder="1" applyAlignment="1" applyProtection="1">
      <alignment horizontal="center" vertical="center"/>
      <protection locked="0"/>
    </xf>
    <xf numFmtId="0" fontId="14" fillId="2" borderId="0" xfId="0" applyFont="1" applyFill="1" applyAlignment="1" applyProtection="1">
      <alignment horizontal="center" vertical="center"/>
      <protection locked="0"/>
    </xf>
    <xf numFmtId="3" fontId="15" fillId="3" borderId="24" xfId="0" quotePrefix="1" applyNumberFormat="1" applyFont="1" applyFill="1" applyBorder="1" applyAlignment="1" applyProtection="1">
      <alignment horizontal="center" vertical="center" wrapText="1"/>
      <protection locked="0"/>
    </xf>
    <xf numFmtId="3" fontId="15" fillId="3" borderId="25" xfId="0" applyNumberFormat="1" applyFont="1" applyFill="1" applyBorder="1" applyAlignment="1" applyProtection="1">
      <alignment horizontal="center" vertical="center" wrapText="1"/>
      <protection locked="0"/>
    </xf>
    <xf numFmtId="3" fontId="25" fillId="0" borderId="49" xfId="0" applyNumberFormat="1" applyFont="1" applyBorder="1" applyAlignment="1" applyProtection="1">
      <alignment vertical="center" wrapText="1"/>
      <protection locked="0"/>
    </xf>
    <xf numFmtId="3" fontId="25" fillId="0" borderId="44" xfId="0" applyNumberFormat="1" applyFont="1" applyBorder="1" applyAlignment="1" applyProtection="1">
      <alignment vertical="center" wrapText="1"/>
      <protection locked="0"/>
    </xf>
    <xf numFmtId="3" fontId="25" fillId="0" borderId="9" xfId="0" applyNumberFormat="1" applyFont="1" applyBorder="1" applyAlignment="1" applyProtection="1">
      <alignment vertical="center" wrapText="1"/>
      <protection locked="0"/>
    </xf>
    <xf numFmtId="3" fontId="25" fillId="0" borderId="45" xfId="0" applyNumberFormat="1" applyFont="1" applyBorder="1" applyAlignment="1" applyProtection="1">
      <alignment vertical="center" wrapText="1"/>
      <protection locked="0"/>
    </xf>
    <xf numFmtId="0" fontId="4" fillId="2" borderId="24"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9" xfId="0" applyFont="1" applyFill="1" applyBorder="1" applyAlignment="1" applyProtection="1">
      <alignment vertical="center"/>
      <protection locked="0"/>
    </xf>
    <xf numFmtId="0" fontId="4" fillId="2" borderId="9" xfId="0" applyFont="1" applyFill="1" applyBorder="1" applyAlignment="1" applyProtection="1">
      <alignment horizontal="right" vertical="center"/>
      <protection locked="0"/>
    </xf>
    <xf numFmtId="3" fontId="4" fillId="2" borderId="9" xfId="0" applyNumberFormat="1" applyFont="1" applyFill="1" applyBorder="1" applyAlignment="1" applyProtection="1">
      <alignment vertical="center"/>
      <protection locked="0"/>
    </xf>
    <xf numFmtId="3" fontId="4" fillId="2" borderId="24" xfId="0" applyNumberFormat="1" applyFont="1" applyFill="1" applyBorder="1" applyAlignment="1" applyProtection="1">
      <alignment vertical="center"/>
      <protection locked="0"/>
    </xf>
    <xf numFmtId="3" fontId="4" fillId="2" borderId="25" xfId="0" applyNumberFormat="1" applyFont="1" applyFill="1" applyBorder="1" applyAlignment="1" applyProtection="1">
      <alignment vertical="center"/>
      <protection locked="0"/>
    </xf>
    <xf numFmtId="3" fontId="6" fillId="0" borderId="49" xfId="0" applyNumberFormat="1" applyFont="1" applyBorder="1" applyAlignment="1" applyProtection="1">
      <alignment vertical="center"/>
      <protection locked="0"/>
    </xf>
    <xf numFmtId="9" fontId="6" fillId="0" borderId="44" xfId="1" applyFont="1" applyBorder="1" applyAlignment="1" applyProtection="1">
      <alignment vertical="center"/>
      <protection locked="0"/>
    </xf>
    <xf numFmtId="3" fontId="6" fillId="0" borderId="9" xfId="0" applyNumberFormat="1" applyFont="1" applyBorder="1" applyAlignment="1" applyProtection="1">
      <alignment vertical="center"/>
      <protection locked="0"/>
    </xf>
    <xf numFmtId="3" fontId="3" fillId="0" borderId="45" xfId="0" applyNumberFormat="1" applyFont="1" applyBorder="1" applyAlignment="1" applyProtection="1">
      <alignment vertical="center"/>
      <protection locked="0"/>
    </xf>
    <xf numFmtId="0" fontId="16" fillId="2" borderId="0" xfId="0" applyFont="1" applyFill="1" applyAlignment="1" applyProtection="1">
      <alignment vertical="center"/>
      <protection locked="0"/>
    </xf>
    <xf numFmtId="3" fontId="6" fillId="0" borderId="50" xfId="0" applyNumberFormat="1" applyFont="1" applyBorder="1" applyAlignment="1" applyProtection="1">
      <alignment vertical="center"/>
      <protection locked="0"/>
    </xf>
    <xf numFmtId="9" fontId="6" fillId="0" borderId="46" xfId="1" applyFont="1" applyBorder="1" applyAlignment="1" applyProtection="1">
      <alignment vertical="center"/>
      <protection locked="0"/>
    </xf>
    <xf numFmtId="3" fontId="6" fillId="0" borderId="47" xfId="0" applyNumberFormat="1" applyFont="1" applyBorder="1" applyAlignment="1" applyProtection="1">
      <alignment vertical="center"/>
      <protection locked="0"/>
    </xf>
    <xf numFmtId="3" fontId="3" fillId="0" borderId="48" xfId="0" applyNumberFormat="1" applyFont="1" applyBorder="1" applyAlignment="1" applyProtection="1">
      <alignment vertical="center"/>
      <protection locked="0"/>
    </xf>
    <xf numFmtId="0" fontId="4" fillId="2" borderId="0" xfId="0" applyFont="1" applyFill="1" applyAlignment="1" applyProtection="1">
      <alignment horizontal="left" vertical="center"/>
      <protection locked="0"/>
    </xf>
    <xf numFmtId="0" fontId="4" fillId="2" borderId="0" xfId="0" applyFont="1" applyFill="1" applyAlignment="1" applyProtection="1">
      <alignment horizontal="right" vertical="center"/>
      <protection locked="0"/>
    </xf>
    <xf numFmtId="165" fontId="9" fillId="3" borderId="6" xfId="0" applyNumberFormat="1" applyFont="1" applyFill="1" applyBorder="1" applyAlignment="1" applyProtection="1">
      <alignment vertical="center"/>
      <protection locked="0"/>
    </xf>
    <xf numFmtId="3" fontId="9" fillId="3" borderId="6" xfId="0" applyNumberFormat="1" applyFont="1" applyFill="1" applyBorder="1" applyAlignment="1" applyProtection="1">
      <alignment vertical="center"/>
      <protection locked="0"/>
    </xf>
    <xf numFmtId="0" fontId="13" fillId="2" borderId="0" xfId="0" applyFont="1" applyFill="1" applyAlignment="1" applyProtection="1">
      <alignment vertical="center"/>
      <protection locked="0"/>
    </xf>
    <xf numFmtId="0" fontId="9" fillId="2" borderId="0" xfId="0" quotePrefix="1" applyFont="1" applyFill="1" applyAlignment="1" applyProtection="1">
      <alignment horizontal="left" vertical="center"/>
      <protection locked="0"/>
    </xf>
    <xf numFmtId="0" fontId="9" fillId="2" borderId="0" xfId="0" quotePrefix="1" applyFont="1" applyFill="1" applyAlignment="1" applyProtection="1">
      <alignment horizontal="right" vertical="center"/>
      <protection locked="0"/>
    </xf>
    <xf numFmtId="3" fontId="13" fillId="2" borderId="0" xfId="0" applyNumberFormat="1" applyFont="1" applyFill="1" applyAlignment="1" applyProtection="1">
      <alignment vertical="center"/>
      <protection locked="0"/>
    </xf>
    <xf numFmtId="0" fontId="17" fillId="2" borderId="0" xfId="0" applyFont="1" applyFill="1" applyAlignment="1" applyProtection="1">
      <alignment vertical="center"/>
      <protection locked="0"/>
    </xf>
    <xf numFmtId="3" fontId="15" fillId="3" borderId="0" xfId="0" applyNumberFormat="1" applyFont="1" applyFill="1" applyAlignment="1" applyProtection="1">
      <alignment horizontal="center" vertical="center"/>
      <protection locked="0"/>
    </xf>
    <xf numFmtId="3" fontId="6" fillId="0" borderId="3" xfId="0" applyNumberFormat="1" applyFont="1" applyBorder="1" applyAlignment="1" applyProtection="1">
      <alignment vertical="center"/>
      <protection locked="0"/>
    </xf>
    <xf numFmtId="3" fontId="15" fillId="3" borderId="24" xfId="0" applyNumberFormat="1" applyFont="1" applyFill="1" applyBorder="1" applyAlignment="1" applyProtection="1">
      <alignment horizontal="center" vertical="center" wrapText="1"/>
      <protection locked="0"/>
    </xf>
    <xf numFmtId="3" fontId="15" fillId="3" borderId="0" xfId="0" applyNumberFormat="1" applyFont="1" applyFill="1" applyAlignment="1" applyProtection="1">
      <alignment horizontal="center" vertical="center" wrapText="1"/>
      <protection locked="0"/>
    </xf>
    <xf numFmtId="0" fontId="4" fillId="2" borderId="17" xfId="0" applyFont="1" applyFill="1" applyBorder="1" applyAlignment="1" applyProtection="1">
      <alignment horizontal="left" vertical="center"/>
      <protection locked="0"/>
    </xf>
    <xf numFmtId="0" fontId="4" fillId="2" borderId="2" xfId="0" applyFont="1" applyFill="1" applyBorder="1" applyAlignment="1" applyProtection="1">
      <alignment horizontal="left" vertical="center"/>
      <protection locked="0"/>
    </xf>
    <xf numFmtId="0" fontId="4" fillId="2" borderId="2" xfId="0" applyFont="1" applyFill="1" applyBorder="1" applyAlignment="1" applyProtection="1">
      <alignment vertical="center"/>
      <protection locked="0"/>
    </xf>
    <xf numFmtId="0" fontId="4" fillId="2" borderId="2" xfId="0" applyFont="1" applyFill="1" applyBorder="1" applyAlignment="1" applyProtection="1">
      <alignment horizontal="right" vertical="center"/>
      <protection locked="0"/>
    </xf>
    <xf numFmtId="3" fontId="4" fillId="2" borderId="18" xfId="0" applyNumberFormat="1" applyFont="1" applyFill="1" applyBorder="1" applyAlignment="1" applyProtection="1">
      <alignment vertical="center"/>
      <protection locked="0"/>
    </xf>
    <xf numFmtId="0" fontId="4" fillId="2" borderId="0" xfId="0" quotePrefix="1" applyFont="1" applyFill="1" applyAlignment="1" applyProtection="1">
      <alignment horizontal="left" vertical="center"/>
      <protection locked="0"/>
    </xf>
    <xf numFmtId="0" fontId="4" fillId="2" borderId="0" xfId="0" quotePrefix="1" applyFont="1" applyFill="1" applyAlignment="1" applyProtection="1">
      <alignment horizontal="right" vertical="center"/>
      <protection locked="0"/>
    </xf>
    <xf numFmtId="165" fontId="2" fillId="2" borderId="0" xfId="0" applyNumberFormat="1" applyFont="1" applyFill="1" applyAlignment="1" applyProtection="1">
      <alignment vertical="center"/>
      <protection locked="0"/>
    </xf>
    <xf numFmtId="3" fontId="9" fillId="3" borderId="0" xfId="0" applyNumberFormat="1" applyFont="1" applyFill="1" applyAlignment="1" applyProtection="1">
      <alignment vertical="center"/>
      <protection locked="0"/>
    </xf>
    <xf numFmtId="165" fontId="4" fillId="2" borderId="0" xfId="0" applyNumberFormat="1" applyFont="1" applyFill="1" applyAlignment="1" applyProtection="1">
      <alignment vertical="center"/>
      <protection locked="0"/>
    </xf>
    <xf numFmtId="165" fontId="4" fillId="2" borderId="0" xfId="0" applyNumberFormat="1" applyFont="1" applyFill="1" applyProtection="1">
      <protection locked="0"/>
    </xf>
    <xf numFmtId="42" fontId="3" fillId="10" borderId="9" xfId="3" applyFont="1" applyFill="1" applyBorder="1" applyAlignment="1" applyProtection="1">
      <alignment vertical="center"/>
    </xf>
    <xf numFmtId="166" fontId="2" fillId="4" borderId="11" xfId="0" applyNumberFormat="1" applyFont="1" applyFill="1" applyBorder="1" applyAlignment="1">
      <alignment vertical="center" wrapText="1"/>
    </xf>
    <xf numFmtId="0" fontId="4" fillId="0" borderId="33" xfId="0" applyFont="1" applyBorder="1" applyAlignment="1">
      <alignment vertical="center" wrapText="1"/>
    </xf>
    <xf numFmtId="166" fontId="2" fillId="0" borderId="7" xfId="0" applyNumberFormat="1" applyFont="1" applyBorder="1" applyAlignment="1">
      <alignment vertical="center" wrapText="1"/>
    </xf>
    <xf numFmtId="3" fontId="6" fillId="0" borderId="53" xfId="0" applyNumberFormat="1" applyFont="1" applyBorder="1" applyAlignment="1" applyProtection="1">
      <alignment vertical="center"/>
      <protection locked="0"/>
    </xf>
    <xf numFmtId="41" fontId="6" fillId="0" borderId="9" xfId="4" applyFont="1" applyBorder="1" applyAlignment="1" applyProtection="1">
      <alignment vertical="center"/>
      <protection locked="0"/>
    </xf>
    <xf numFmtId="41" fontId="6" fillId="0" borderId="47" xfId="4" applyFont="1" applyBorder="1" applyAlignment="1" applyProtection="1">
      <alignment vertical="center"/>
      <protection locked="0"/>
    </xf>
    <xf numFmtId="0" fontId="9" fillId="3" borderId="30" xfId="0" quotePrefix="1" applyFont="1" applyFill="1" applyBorder="1" applyAlignment="1" applyProtection="1">
      <alignment horizontal="left" vertical="center"/>
      <protection locked="0"/>
    </xf>
    <xf numFmtId="0" fontId="15" fillId="3" borderId="20" xfId="0" applyFont="1" applyFill="1" applyBorder="1" applyAlignment="1" applyProtection="1">
      <alignment horizontal="center" vertical="center" wrapText="1"/>
      <protection locked="0"/>
    </xf>
    <xf numFmtId="0" fontId="15" fillId="3" borderId="22" xfId="0" applyFont="1" applyFill="1" applyBorder="1" applyAlignment="1" applyProtection="1">
      <alignment horizontal="center" vertical="center" wrapText="1"/>
      <protection locked="0"/>
    </xf>
    <xf numFmtId="0" fontId="9" fillId="3" borderId="4" xfId="0" quotePrefix="1" applyFont="1" applyFill="1" applyBorder="1" applyAlignment="1" applyProtection="1">
      <alignment horizontal="left" vertical="center"/>
      <protection locked="0"/>
    </xf>
    <xf numFmtId="3" fontId="15" fillId="3" borderId="31" xfId="0" quotePrefix="1" applyNumberFormat="1" applyFont="1" applyFill="1" applyBorder="1" applyAlignment="1" applyProtection="1">
      <alignment horizontal="center" vertical="center" wrapText="1"/>
      <protection locked="0"/>
    </xf>
    <xf numFmtId="3" fontId="15" fillId="3" borderId="32" xfId="0" quotePrefix="1" applyNumberFormat="1" applyFont="1" applyFill="1" applyBorder="1" applyAlignment="1" applyProtection="1">
      <alignment horizontal="center" vertical="center" wrapText="1"/>
      <protection locked="0"/>
    </xf>
    <xf numFmtId="3" fontId="4" fillId="2" borderId="3" xfId="0" applyNumberFormat="1" applyFont="1" applyFill="1" applyBorder="1" applyAlignment="1" applyProtection="1">
      <alignment vertical="center"/>
      <protection locked="0"/>
    </xf>
    <xf numFmtId="3" fontId="4" fillId="2" borderId="2" xfId="0" applyNumberFormat="1" applyFont="1" applyFill="1" applyBorder="1" applyAlignment="1" applyProtection="1">
      <alignment vertical="center"/>
      <protection locked="0"/>
    </xf>
    <xf numFmtId="3" fontId="6" fillId="0" borderId="57" xfId="0" applyNumberFormat="1" applyFont="1" applyBorder="1" applyAlignment="1" applyProtection="1">
      <alignment vertical="center"/>
      <protection locked="0"/>
    </xf>
    <xf numFmtId="3" fontId="6" fillId="0" borderId="58" xfId="0" applyNumberFormat="1" applyFont="1" applyBorder="1" applyAlignment="1" applyProtection="1">
      <alignment vertical="center"/>
      <protection locked="0"/>
    </xf>
    <xf numFmtId="3" fontId="3" fillId="0" borderId="3" xfId="0" applyNumberFormat="1" applyFont="1" applyBorder="1" applyAlignment="1" applyProtection="1">
      <alignment vertical="center" wrapText="1"/>
      <protection locked="0"/>
    </xf>
    <xf numFmtId="3" fontId="3" fillId="0" borderId="9" xfId="0" applyNumberFormat="1" applyFont="1" applyBorder="1" applyAlignment="1" applyProtection="1">
      <alignment vertical="center" wrapText="1"/>
      <protection locked="0"/>
    </xf>
    <xf numFmtId="3" fontId="25" fillId="0" borderId="1" xfId="0" applyNumberFormat="1" applyFont="1" applyBorder="1" applyAlignment="1" applyProtection="1">
      <alignment vertical="center"/>
      <protection locked="0"/>
    </xf>
    <xf numFmtId="3" fontId="25" fillId="0" borderId="2" xfId="0" applyNumberFormat="1" applyFont="1" applyBorder="1" applyAlignment="1" applyProtection="1">
      <alignment vertical="center" wrapText="1"/>
      <protection locked="0"/>
    </xf>
    <xf numFmtId="3" fontId="25" fillId="0" borderId="3" xfId="0" applyNumberFormat="1" applyFont="1" applyBorder="1" applyAlignment="1" applyProtection="1">
      <alignment vertical="center" wrapText="1"/>
      <protection locked="0"/>
    </xf>
    <xf numFmtId="0" fontId="6" fillId="0" borderId="9" xfId="0" applyFont="1" applyBorder="1" applyAlignment="1" applyProtection="1">
      <alignment vertical="center"/>
      <protection locked="0"/>
    </xf>
    <xf numFmtId="169" fontId="6" fillId="0" borderId="9" xfId="4" applyNumberFormat="1" applyFont="1" applyBorder="1" applyAlignment="1" applyProtection="1">
      <alignment vertical="center"/>
      <protection locked="0"/>
    </xf>
    <xf numFmtId="3" fontId="3" fillId="0" borderId="30" xfId="0" applyNumberFormat="1" applyFont="1" applyBorder="1" applyAlignment="1" applyProtection="1">
      <alignment vertical="center" wrapText="1"/>
      <protection locked="0"/>
    </xf>
    <xf numFmtId="3" fontId="3" fillId="0" borderId="38" xfId="0" applyNumberFormat="1" applyFont="1" applyBorder="1" applyAlignment="1" applyProtection="1">
      <alignment vertical="center" wrapText="1"/>
      <protection locked="0"/>
    </xf>
    <xf numFmtId="3" fontId="3" fillId="0" borderId="29" xfId="0" applyNumberFormat="1" applyFont="1" applyBorder="1" applyAlignment="1" applyProtection="1">
      <alignment horizontal="left" vertical="center"/>
      <protection locked="0"/>
    </xf>
    <xf numFmtId="0" fontId="4" fillId="8" borderId="1" xfId="0" applyFont="1" applyFill="1" applyBorder="1" applyAlignment="1">
      <alignment vertical="center"/>
    </xf>
    <xf numFmtId="41" fontId="4" fillId="0" borderId="0" xfId="4" applyFont="1" applyFill="1"/>
    <xf numFmtId="164" fontId="4" fillId="0" borderId="0" xfId="0" applyNumberFormat="1" applyFont="1" applyAlignment="1">
      <alignment vertical="center" wrapText="1"/>
    </xf>
    <xf numFmtId="0" fontId="2" fillId="2" borderId="0" xfId="0" applyFont="1" applyFill="1" applyAlignment="1">
      <alignment horizontal="lef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2" borderId="15"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35"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5" xfId="0" applyFont="1" applyFill="1" applyBorder="1" applyAlignment="1">
      <alignment horizontal="center" vertical="center"/>
    </xf>
    <xf numFmtId="0" fontId="2" fillId="2" borderId="0" xfId="0" applyFont="1" applyFill="1" applyAlignment="1">
      <alignment horizontal="left" vertical="center" indent="2"/>
    </xf>
    <xf numFmtId="0" fontId="3" fillId="2" borderId="0" xfId="0" applyFont="1" applyFill="1" applyAlignment="1">
      <alignment horizontal="center" vertical="center"/>
    </xf>
    <xf numFmtId="0" fontId="3" fillId="2" borderId="6" xfId="0" applyFont="1" applyFill="1" applyBorder="1" applyAlignment="1">
      <alignment horizontal="center" vertical="center" wrapText="1"/>
    </xf>
    <xf numFmtId="0" fontId="3" fillId="2" borderId="8" xfId="0" applyFont="1" applyFill="1" applyBorder="1" applyAlignment="1">
      <alignment horizontal="center" vertical="center"/>
    </xf>
    <xf numFmtId="3" fontId="3" fillId="0" borderId="54" xfId="0" applyNumberFormat="1" applyFont="1" applyBorder="1" applyAlignment="1" applyProtection="1">
      <alignment horizontal="center" vertical="center" wrapText="1"/>
      <protection locked="0"/>
    </xf>
    <xf numFmtId="3" fontId="3" fillId="0" borderId="55" xfId="0" applyNumberFormat="1" applyFont="1" applyBorder="1" applyAlignment="1" applyProtection="1">
      <alignment horizontal="center" vertical="center" wrapText="1"/>
      <protection locked="0"/>
    </xf>
    <xf numFmtId="3" fontId="3" fillId="0" borderId="56" xfId="0" applyNumberFormat="1" applyFont="1" applyBorder="1" applyAlignment="1" applyProtection="1">
      <alignment horizontal="center" vertical="center" wrapText="1"/>
      <protection locked="0"/>
    </xf>
    <xf numFmtId="3" fontId="3" fillId="0" borderId="51" xfId="0" applyNumberFormat="1" applyFont="1" applyBorder="1" applyAlignment="1" applyProtection="1">
      <alignment horizontal="center" vertical="center" wrapText="1"/>
      <protection locked="0"/>
    </xf>
    <xf numFmtId="3" fontId="3" fillId="0" borderId="32" xfId="0" applyNumberFormat="1" applyFont="1" applyBorder="1" applyAlignment="1" applyProtection="1">
      <alignment horizontal="center" vertical="center" wrapText="1"/>
      <protection locked="0"/>
    </xf>
    <xf numFmtId="3" fontId="3" fillId="0" borderId="52" xfId="0" applyNumberFormat="1" applyFont="1" applyBorder="1" applyAlignment="1" applyProtection="1">
      <alignment horizontal="center" vertical="center" wrapText="1"/>
      <protection locked="0"/>
    </xf>
    <xf numFmtId="3" fontId="15" fillId="3" borderId="17" xfId="0" quotePrefix="1" applyNumberFormat="1" applyFont="1" applyFill="1" applyBorder="1" applyAlignment="1" applyProtection="1">
      <alignment horizontal="center" vertical="center"/>
      <protection locked="0"/>
    </xf>
    <xf numFmtId="3" fontId="15" fillId="3" borderId="18" xfId="0" quotePrefix="1" applyNumberFormat="1"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3" fontId="15" fillId="3" borderId="42" xfId="0" quotePrefix="1" applyNumberFormat="1" applyFont="1" applyFill="1" applyBorder="1" applyAlignment="1" applyProtection="1">
      <alignment horizontal="center" vertical="center" wrapText="1"/>
      <protection locked="0"/>
    </xf>
    <xf numFmtId="3" fontId="15" fillId="3" borderId="43" xfId="0" quotePrefix="1" applyNumberFormat="1" applyFont="1" applyFill="1" applyBorder="1" applyAlignment="1" applyProtection="1">
      <alignment horizontal="center" vertical="center" wrapText="1"/>
      <protection locked="0"/>
    </xf>
    <xf numFmtId="3" fontId="3" fillId="0" borderId="9" xfId="0" applyNumberFormat="1" applyFont="1" applyBorder="1" applyAlignment="1" applyProtection="1">
      <alignment horizontal="center" vertical="center"/>
      <protection locked="0"/>
    </xf>
    <xf numFmtId="3" fontId="3" fillId="0" borderId="9" xfId="0" applyNumberFormat="1" applyFont="1" applyBorder="1" applyAlignment="1">
      <alignment horizontal="center" vertical="center"/>
    </xf>
    <xf numFmtId="0" fontId="9" fillId="3" borderId="15" xfId="0" quotePrefix="1" applyFont="1" applyFill="1" applyBorder="1" applyAlignment="1" applyProtection="1">
      <alignment horizontal="left" vertical="center"/>
      <protection locked="0"/>
    </xf>
    <xf numFmtId="0" fontId="9" fillId="3" borderId="31" xfId="0" quotePrefix="1" applyFont="1" applyFill="1" applyBorder="1" applyAlignment="1" applyProtection="1">
      <alignment horizontal="left" vertical="center"/>
      <protection locked="0"/>
    </xf>
    <xf numFmtId="0" fontId="9" fillId="3" borderId="4" xfId="0" quotePrefix="1" applyFont="1" applyFill="1" applyBorder="1" applyAlignment="1" applyProtection="1">
      <alignment horizontal="left" vertical="center"/>
      <protection locked="0"/>
    </xf>
    <xf numFmtId="3" fontId="25" fillId="0" borderId="54" xfId="0" applyNumberFormat="1" applyFont="1" applyBorder="1" applyAlignment="1" applyProtection="1">
      <alignment horizontal="center" vertical="center" wrapText="1"/>
      <protection locked="0"/>
    </xf>
    <xf numFmtId="3" fontId="25" fillId="0" borderId="56" xfId="0" applyNumberFormat="1" applyFont="1" applyBorder="1" applyAlignment="1" applyProtection="1">
      <alignment horizontal="center" vertical="center" wrapText="1"/>
      <protection locked="0"/>
    </xf>
    <xf numFmtId="3" fontId="3" fillId="0" borderId="1" xfId="0" applyNumberFormat="1" applyFont="1" applyBorder="1" applyAlignment="1" applyProtection="1">
      <alignment horizontal="center" vertical="center" wrapText="1"/>
      <protection locked="0"/>
    </xf>
    <xf numFmtId="3" fontId="3" fillId="0" borderId="3" xfId="0" applyNumberFormat="1" applyFont="1" applyBorder="1" applyAlignment="1" applyProtection="1">
      <alignment horizontal="center" vertical="center" wrapText="1"/>
      <protection locked="0"/>
    </xf>
    <xf numFmtId="3" fontId="3" fillId="0" borderId="29" xfId="0" applyNumberFormat="1" applyFont="1" applyBorder="1" applyAlignment="1" applyProtection="1">
      <alignment horizontal="center" vertical="center" wrapText="1"/>
      <protection locked="0"/>
    </xf>
    <xf numFmtId="3" fontId="3" fillId="0" borderId="30" xfId="0" applyNumberFormat="1" applyFont="1" applyBorder="1" applyAlignment="1" applyProtection="1">
      <alignment horizontal="center" vertical="center" wrapText="1"/>
      <protection locked="0"/>
    </xf>
    <xf numFmtId="3" fontId="3" fillId="0" borderId="38" xfId="0" applyNumberFormat="1" applyFont="1" applyBorder="1" applyAlignment="1" applyProtection="1">
      <alignment horizontal="center" vertical="center" wrapText="1"/>
      <protection locked="0"/>
    </xf>
    <xf numFmtId="3" fontId="9" fillId="3" borderId="29" xfId="0" quotePrefix="1" applyNumberFormat="1" applyFont="1" applyFill="1" applyBorder="1" applyAlignment="1" applyProtection="1">
      <alignment horizontal="right" vertical="center"/>
      <protection locked="0"/>
    </xf>
    <xf numFmtId="3" fontId="9" fillId="3" borderId="38" xfId="0" quotePrefix="1" applyNumberFormat="1" applyFont="1" applyFill="1" applyBorder="1" applyAlignment="1" applyProtection="1">
      <alignment horizontal="right" vertical="center"/>
      <protection locked="0"/>
    </xf>
    <xf numFmtId="0" fontId="9" fillId="3" borderId="39" xfId="0" quotePrefix="1" applyFont="1" applyFill="1" applyBorder="1" applyAlignment="1" applyProtection="1">
      <alignment horizontal="left" vertical="center"/>
      <protection locked="0"/>
    </xf>
    <xf numFmtId="0" fontId="9" fillId="3" borderId="40" xfId="0" quotePrefix="1" applyFont="1" applyFill="1" applyBorder="1" applyAlignment="1" applyProtection="1">
      <alignment horizontal="left" vertical="center"/>
      <protection locked="0"/>
    </xf>
    <xf numFmtId="0" fontId="9" fillId="3" borderId="41" xfId="0" quotePrefix="1" applyFont="1" applyFill="1" applyBorder="1" applyAlignment="1" applyProtection="1">
      <alignment horizontal="left" vertical="center"/>
      <protection locked="0"/>
    </xf>
    <xf numFmtId="0" fontId="9" fillId="3" borderId="29" xfId="0" quotePrefix="1" applyFont="1" applyFill="1" applyBorder="1" applyAlignment="1" applyProtection="1">
      <alignment horizontal="left" vertical="center"/>
      <protection locked="0"/>
    </xf>
    <xf numFmtId="0" fontId="9" fillId="3" borderId="30" xfId="0" quotePrefix="1" applyFont="1" applyFill="1" applyBorder="1" applyAlignment="1" applyProtection="1">
      <alignment horizontal="left" vertical="center"/>
      <protection locked="0"/>
    </xf>
    <xf numFmtId="0" fontId="9" fillId="3" borderId="38" xfId="0" quotePrefix="1" applyFont="1" applyFill="1" applyBorder="1" applyAlignment="1" applyProtection="1">
      <alignment horizontal="left" vertical="center"/>
      <protection locked="0"/>
    </xf>
    <xf numFmtId="0" fontId="15" fillId="3" borderId="19" xfId="0" applyFont="1" applyFill="1" applyBorder="1" applyAlignment="1" applyProtection="1">
      <alignment horizontal="center" vertical="center" wrapText="1"/>
      <protection locked="0"/>
    </xf>
    <xf numFmtId="0" fontId="15" fillId="3" borderId="31" xfId="0" applyFont="1" applyFill="1" applyBorder="1" applyAlignment="1" applyProtection="1">
      <alignment horizontal="center" vertical="center" wrapText="1"/>
      <protection locked="0"/>
    </xf>
    <xf numFmtId="0" fontId="15" fillId="3" borderId="21" xfId="0" applyFont="1" applyFill="1" applyBorder="1" applyAlignment="1" applyProtection="1">
      <alignment horizontal="center" vertical="center" wrapText="1"/>
      <protection locked="0"/>
    </xf>
    <xf numFmtId="0" fontId="15" fillId="3" borderId="32"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wrapText="1"/>
      <protection locked="0"/>
    </xf>
    <xf numFmtId="0" fontId="15" fillId="3" borderId="23" xfId="0" applyFont="1" applyFill="1" applyBorder="1" applyAlignment="1" applyProtection="1">
      <alignment horizontal="center" vertical="center" wrapText="1"/>
      <protection locked="0"/>
    </xf>
    <xf numFmtId="0" fontId="19" fillId="0" borderId="1" xfId="0" applyFont="1" applyBorder="1" applyAlignment="1">
      <alignment horizontal="left" wrapText="1"/>
    </xf>
    <xf numFmtId="0" fontId="19" fillId="0" borderId="2" xfId="0" applyFont="1" applyBorder="1" applyAlignment="1">
      <alignment horizontal="left" wrapText="1"/>
    </xf>
    <xf numFmtId="0" fontId="19" fillId="0" borderId="3" xfId="0" applyFont="1" applyBorder="1" applyAlignment="1">
      <alignment horizontal="left" wrapText="1"/>
    </xf>
    <xf numFmtId="0" fontId="21" fillId="5" borderId="1" xfId="0" applyFont="1" applyFill="1" applyBorder="1" applyAlignment="1">
      <alignment horizontal="justify" vertical="center"/>
    </xf>
    <xf numFmtId="0" fontId="21" fillId="5" borderId="2" xfId="0" applyFont="1" applyFill="1" applyBorder="1" applyAlignment="1">
      <alignment horizontal="justify" vertical="center"/>
    </xf>
    <xf numFmtId="0" fontId="21" fillId="5" borderId="3" xfId="0" applyFont="1" applyFill="1" applyBorder="1" applyAlignment="1">
      <alignment horizontal="justify" vertical="center"/>
    </xf>
    <xf numFmtId="0" fontId="20" fillId="0" borderId="15" xfId="0" applyFont="1" applyBorder="1" applyAlignment="1">
      <alignment horizontal="left" vertical="top"/>
    </xf>
    <xf numFmtId="0" fontId="20" fillId="0" borderId="31" xfId="0" applyFont="1" applyBorder="1" applyAlignment="1">
      <alignment horizontal="left" vertical="top"/>
    </xf>
    <xf numFmtId="0" fontId="20" fillId="0" borderId="4" xfId="0" applyFont="1" applyBorder="1" applyAlignment="1">
      <alignment horizontal="left" vertical="top"/>
    </xf>
    <xf numFmtId="0" fontId="20" fillId="0" borderId="33" xfId="0" applyFont="1" applyBorder="1" applyAlignment="1">
      <alignment horizontal="left" vertical="top"/>
    </xf>
    <xf numFmtId="0" fontId="20" fillId="0" borderId="0" xfId="0" applyFont="1" applyAlignment="1">
      <alignment horizontal="left" vertical="top"/>
    </xf>
    <xf numFmtId="0" fontId="20" fillId="0" borderId="34" xfId="0" applyFont="1" applyBorder="1" applyAlignment="1">
      <alignment horizontal="left" vertical="top"/>
    </xf>
    <xf numFmtId="0" fontId="20" fillId="0" borderId="35" xfId="0" applyFont="1" applyBorder="1" applyAlignment="1">
      <alignment horizontal="left" vertical="top"/>
    </xf>
    <xf numFmtId="0" fontId="20" fillId="0" borderId="32" xfId="0" applyFont="1" applyBorder="1" applyAlignment="1">
      <alignment horizontal="left" vertical="top"/>
    </xf>
    <xf numFmtId="0" fontId="20" fillId="0" borderId="5" xfId="0" applyFont="1" applyBorder="1" applyAlignment="1">
      <alignment horizontal="left" vertical="top"/>
    </xf>
    <xf numFmtId="0" fontId="21" fillId="5" borderId="33" xfId="0" applyFont="1" applyFill="1" applyBorder="1" applyAlignment="1">
      <alignment horizontal="left" vertical="center"/>
    </xf>
    <xf numFmtId="0" fontId="21" fillId="5" borderId="0" xfId="0" applyFont="1" applyFill="1" applyAlignment="1">
      <alignment horizontal="left" vertical="center"/>
    </xf>
    <xf numFmtId="0" fontId="0" fillId="0" borderId="15" xfId="0"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33" xfId="0" applyBorder="1" applyAlignment="1">
      <alignment horizontal="left" vertical="top"/>
    </xf>
    <xf numFmtId="0" fontId="0" fillId="0" borderId="0" xfId="0" applyAlignment="1">
      <alignment horizontal="left" vertical="top"/>
    </xf>
    <xf numFmtId="0" fontId="0" fillId="0" borderId="34" xfId="0" applyBorder="1" applyAlignment="1">
      <alignment horizontal="left" vertical="top"/>
    </xf>
    <xf numFmtId="0" fontId="0" fillId="0" borderId="35" xfId="0" applyBorder="1" applyAlignment="1">
      <alignment horizontal="left" vertical="top"/>
    </xf>
    <xf numFmtId="0" fontId="0" fillId="0" borderId="32" xfId="0" applyBorder="1" applyAlignment="1">
      <alignment horizontal="left" vertical="top"/>
    </xf>
    <xf numFmtId="0" fontId="0" fillId="0" borderId="5" xfId="0" applyBorder="1" applyAlignment="1">
      <alignment horizontal="left" vertical="top"/>
    </xf>
    <xf numFmtId="0" fontId="19" fillId="7" borderId="9" xfId="0" applyFont="1" applyFill="1" applyBorder="1" applyAlignment="1">
      <alignment horizontal="left" vertical="center" wrapText="1"/>
    </xf>
    <xf numFmtId="0" fontId="21" fillId="5" borderId="1" xfId="0" applyFont="1" applyFill="1" applyBorder="1" applyAlignment="1">
      <alignment horizontal="left" vertical="center"/>
    </xf>
    <xf numFmtId="0" fontId="21" fillId="5" borderId="2" xfId="0" applyFont="1" applyFill="1" applyBorder="1" applyAlignment="1">
      <alignment horizontal="left" vertical="center"/>
    </xf>
    <xf numFmtId="0" fontId="21" fillId="5" borderId="3" xfId="0" applyFont="1" applyFill="1" applyBorder="1" applyAlignment="1">
      <alignment horizontal="left" vertical="center"/>
    </xf>
    <xf numFmtId="0" fontId="2" fillId="2" borderId="6" xfId="0" quotePrefix="1" applyFont="1" applyFill="1" applyBorder="1" applyAlignment="1">
      <alignment horizontal="left" vertical="center" indent="2"/>
    </xf>
    <xf numFmtId="0" fontId="2" fillId="2" borderId="7" xfId="0" quotePrefix="1" applyFont="1" applyFill="1" applyBorder="1" applyAlignment="1">
      <alignment horizontal="left" vertical="center" indent="2"/>
    </xf>
    <xf numFmtId="0" fontId="2" fillId="2" borderId="8" xfId="0" quotePrefix="1" applyFont="1" applyFill="1" applyBorder="1" applyAlignment="1">
      <alignment horizontal="left" vertical="center" indent="2"/>
    </xf>
    <xf numFmtId="0" fontId="9" fillId="3" borderId="6" xfId="0" quotePrefix="1" applyFont="1" applyFill="1" applyBorder="1" applyAlignment="1">
      <alignment horizontal="left" vertical="center"/>
    </xf>
    <xf numFmtId="0" fontId="9" fillId="3" borderId="8" xfId="0" quotePrefix="1" applyFont="1" applyFill="1" applyBorder="1" applyAlignment="1">
      <alignment horizontal="left" vertical="center"/>
    </xf>
    <xf numFmtId="3" fontId="9" fillId="3" borderId="1" xfId="0" applyNumberFormat="1" applyFont="1" applyFill="1" applyBorder="1" applyAlignment="1">
      <alignment horizontal="center" vertical="center" wrapText="1"/>
    </xf>
    <xf numFmtId="3" fontId="9" fillId="3" borderId="3" xfId="0" applyNumberFormat="1" applyFont="1" applyFill="1" applyBorder="1" applyAlignment="1">
      <alignment horizontal="center" vertical="center" wrapText="1"/>
    </xf>
    <xf numFmtId="3" fontId="9" fillId="3" borderId="6" xfId="0" applyNumberFormat="1" applyFont="1" applyFill="1" applyBorder="1" applyAlignment="1">
      <alignment horizontal="center" vertical="center" wrapText="1"/>
    </xf>
    <xf numFmtId="3" fontId="9" fillId="3" borderId="8" xfId="0" applyNumberFormat="1" applyFont="1" applyFill="1" applyBorder="1" applyAlignment="1">
      <alignment horizontal="center" vertical="center" wrapText="1"/>
    </xf>
    <xf numFmtId="0" fontId="4" fillId="2" borderId="1" xfId="0" quotePrefix="1" applyFont="1" applyFill="1" applyBorder="1" applyAlignment="1">
      <alignment horizontal="left" vertical="center"/>
    </xf>
    <xf numFmtId="0" fontId="4" fillId="2" borderId="2" xfId="0" quotePrefix="1" applyFont="1" applyFill="1" applyBorder="1" applyAlignment="1">
      <alignment horizontal="left" vertical="center"/>
    </xf>
    <xf numFmtId="0" fontId="4" fillId="2" borderId="3" xfId="0" quotePrefix="1" applyFont="1" applyFill="1" applyBorder="1" applyAlignment="1">
      <alignment horizontal="left" vertical="center"/>
    </xf>
    <xf numFmtId="0" fontId="4" fillId="7" borderId="1" xfId="0" quotePrefix="1" applyFont="1" applyFill="1" applyBorder="1" applyAlignment="1">
      <alignment horizontal="left" vertical="center"/>
    </xf>
    <xf numFmtId="0" fontId="4" fillId="7" borderId="2" xfId="0" quotePrefix="1" applyFont="1" applyFill="1" applyBorder="1" applyAlignment="1">
      <alignment horizontal="left" vertical="center"/>
    </xf>
    <xf numFmtId="0" fontId="4" fillId="7" borderId="3" xfId="0" quotePrefix="1" applyFont="1" applyFill="1" applyBorder="1" applyAlignment="1">
      <alignment horizontal="left" vertical="center"/>
    </xf>
    <xf numFmtId="0" fontId="9" fillId="3" borderId="7" xfId="0" quotePrefix="1" applyFont="1" applyFill="1" applyBorder="1" applyAlignment="1">
      <alignment horizontal="left" vertical="center"/>
    </xf>
    <xf numFmtId="3" fontId="9" fillId="3" borderId="1" xfId="0" applyNumberFormat="1" applyFont="1" applyFill="1" applyBorder="1" applyAlignment="1">
      <alignment horizontal="center" vertical="center"/>
    </xf>
    <xf numFmtId="3" fontId="9" fillId="3" borderId="2" xfId="0" applyNumberFormat="1" applyFont="1" applyFill="1" applyBorder="1" applyAlignment="1">
      <alignment horizontal="center" vertical="center"/>
    </xf>
    <xf numFmtId="3" fontId="9" fillId="3" borderId="3" xfId="0" applyNumberFormat="1" applyFont="1" applyFill="1" applyBorder="1" applyAlignment="1">
      <alignment horizontal="center" vertical="center"/>
    </xf>
    <xf numFmtId="0" fontId="2" fillId="7" borderId="1" xfId="0" quotePrefix="1" applyFont="1" applyFill="1" applyBorder="1" applyAlignment="1">
      <alignment horizontal="left" vertical="center"/>
    </xf>
    <xf numFmtId="0" fontId="2" fillId="7" borderId="2" xfId="0" quotePrefix="1" applyFont="1" applyFill="1" applyBorder="1" applyAlignment="1">
      <alignment horizontal="left" vertical="center"/>
    </xf>
    <xf numFmtId="0" fontId="2" fillId="7" borderId="3" xfId="0" quotePrefix="1" applyFont="1" applyFill="1" applyBorder="1" applyAlignment="1">
      <alignment horizontal="left" vertical="center"/>
    </xf>
    <xf numFmtId="0" fontId="4" fillId="0" borderId="1" xfId="0" quotePrefix="1" applyFont="1" applyBorder="1" applyAlignment="1">
      <alignment horizontal="left" vertical="center"/>
    </xf>
    <xf numFmtId="0" fontId="4" fillId="0" borderId="2" xfId="0" quotePrefix="1" applyFont="1" applyBorder="1" applyAlignment="1">
      <alignment horizontal="left" vertical="center"/>
    </xf>
    <xf numFmtId="0" fontId="4" fillId="0" borderId="3" xfId="0" quotePrefix="1" applyFont="1" applyBorder="1" applyAlignment="1">
      <alignment horizontal="left" vertical="center"/>
    </xf>
    <xf numFmtId="0" fontId="9" fillId="3" borderId="6" xfId="0" quotePrefix="1" applyFont="1" applyFill="1" applyBorder="1" applyAlignment="1">
      <alignment horizontal="center" vertical="center"/>
    </xf>
    <xf numFmtId="0" fontId="9" fillId="3" borderId="7" xfId="0" quotePrefix="1" applyFont="1" applyFill="1" applyBorder="1" applyAlignment="1">
      <alignment horizontal="center" vertical="center"/>
    </xf>
    <xf numFmtId="0" fontId="9" fillId="3" borderId="8" xfId="0" quotePrefix="1" applyFont="1" applyFill="1" applyBorder="1" applyAlignment="1">
      <alignment horizontal="center" vertical="center"/>
    </xf>
    <xf numFmtId="0" fontId="9" fillId="3" borderId="26" xfId="0" quotePrefix="1" applyFont="1" applyFill="1" applyBorder="1" applyAlignment="1">
      <alignment horizontal="left" vertical="center"/>
    </xf>
    <xf numFmtId="0" fontId="9" fillId="3" borderId="27" xfId="0" quotePrefix="1" applyFont="1" applyFill="1" applyBorder="1" applyAlignment="1">
      <alignment horizontal="left" vertical="center"/>
    </xf>
    <xf numFmtId="0" fontId="9" fillId="3" borderId="28" xfId="0" quotePrefix="1" applyFont="1" applyFill="1" applyBorder="1" applyAlignment="1">
      <alignment horizontal="left" vertical="center"/>
    </xf>
    <xf numFmtId="3" fontId="9" fillId="3" borderId="29" xfId="0" quotePrefix="1" applyNumberFormat="1" applyFont="1" applyFill="1" applyBorder="1" applyAlignment="1">
      <alignment horizontal="right" vertical="center"/>
    </xf>
    <xf numFmtId="0" fontId="0" fillId="0" borderId="30" xfId="0" applyBorder="1" applyAlignment="1">
      <alignment horizontal="right" vertical="center"/>
    </xf>
    <xf numFmtId="3" fontId="15" fillId="3" borderId="17" xfId="0" quotePrefix="1" applyNumberFormat="1" applyFont="1" applyFill="1" applyBorder="1" applyAlignment="1">
      <alignment horizontal="center" vertical="center"/>
    </xf>
    <xf numFmtId="3" fontId="15" fillId="3" borderId="18" xfId="0" quotePrefix="1" applyNumberFormat="1" applyFont="1" applyFill="1" applyBorder="1" applyAlignment="1">
      <alignment horizontal="center" vertical="center"/>
    </xf>
    <xf numFmtId="0" fontId="15" fillId="3" borderId="16" xfId="0" applyFont="1" applyFill="1" applyBorder="1" applyAlignment="1">
      <alignment horizontal="center" vertical="center" wrapText="1"/>
    </xf>
    <xf numFmtId="0" fontId="15" fillId="3" borderId="23"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8" xfId="0" applyFont="1" applyFill="1" applyBorder="1" applyAlignment="1">
      <alignment horizontal="center" vertical="center" wrapText="1"/>
    </xf>
    <xf numFmtId="3" fontId="15" fillId="3" borderId="6" xfId="0" quotePrefix="1" applyNumberFormat="1" applyFont="1" applyFill="1" applyBorder="1" applyAlignment="1">
      <alignment horizontal="center" vertical="center" wrapText="1"/>
    </xf>
    <xf numFmtId="3" fontId="15" fillId="3" borderId="8" xfId="0" applyNumberFormat="1"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9" fillId="7" borderId="1" xfId="0" applyFont="1" applyFill="1" applyBorder="1" applyAlignment="1">
      <alignment horizontal="left" wrapText="1"/>
    </xf>
    <xf numFmtId="0" fontId="19" fillId="7" borderId="2" xfId="0" applyFont="1" applyFill="1" applyBorder="1" applyAlignment="1">
      <alignment horizontal="left" wrapText="1"/>
    </xf>
    <xf numFmtId="0" fontId="19" fillId="7" borderId="3" xfId="0" applyFont="1" applyFill="1" applyBorder="1" applyAlignment="1">
      <alignment horizontal="left" wrapText="1"/>
    </xf>
  </cellXfs>
  <cellStyles count="5">
    <cellStyle name="Millares [0]" xfId="4" builtinId="6"/>
    <cellStyle name="Millares [0] 2" xfId="2" xr:uid="{00000000-0005-0000-0000-000000000000}"/>
    <cellStyle name="Moneda [0]" xfId="3" builtinId="7"/>
    <cellStyle name="Normal" xfId="0" builtinId="0"/>
    <cellStyle name="Porcentaje" xfId="1" builtinId="5"/>
  </cellStyles>
  <dxfs count="17">
    <dxf>
      <font>
        <condense val="0"/>
        <extend val="0"/>
        <color indexed="9"/>
      </font>
    </dxf>
    <dxf>
      <font>
        <condense val="0"/>
        <extend val="0"/>
        <color indexed="9"/>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ndense val="0"/>
        <extend val="0"/>
        <color indexed="10"/>
      </font>
    </dxf>
    <dxf>
      <font>
        <b/>
        <i val="0"/>
        <condense val="0"/>
        <extend val="0"/>
        <color indexed="10"/>
      </font>
    </dxf>
    <dxf>
      <font>
        <b/>
        <i val="0"/>
        <condense val="0"/>
        <extend val="0"/>
        <color indexed="10"/>
      </font>
    </dxf>
    <dxf>
      <font>
        <condense val="0"/>
        <extend val="0"/>
        <color indexed="9"/>
      </font>
    </dxf>
    <dxf>
      <font>
        <condense val="0"/>
        <extend val="0"/>
        <color indexed="9"/>
      </font>
    </dxf>
  </dxfs>
  <tableStyles count="0" defaultTableStyle="TableStyleMedium2" defaultPivotStyle="PivotStyleLight16"/>
  <colors>
    <mruColors>
      <color rgb="FF66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8"/>
  <sheetViews>
    <sheetView tabSelected="1" view="pageBreakPreview" zoomScaleNormal="100" zoomScaleSheetLayoutView="100" workbookViewId="0">
      <selection activeCell="D27" sqref="D27"/>
    </sheetView>
  </sheetViews>
  <sheetFormatPr baseColWidth="10" defaultColWidth="11.42578125" defaultRowHeight="11.25" x14ac:dyDescent="0.15"/>
  <cols>
    <col min="1" max="1" width="4.42578125" style="163" customWidth="1"/>
    <col min="2" max="2" width="34.28515625" style="163" customWidth="1"/>
    <col min="3" max="3" width="14.140625" style="169" customWidth="1"/>
    <col min="4" max="4" width="16" style="169" customWidth="1"/>
    <col min="5" max="6" width="14.140625" style="169" customWidth="1"/>
    <col min="7" max="7" width="16.5703125" style="163" customWidth="1"/>
    <col min="8" max="8" width="3.140625" style="157" customWidth="1"/>
    <col min="9" max="16384" width="11.42578125" style="163"/>
  </cols>
  <sheetData>
    <row r="1" spans="1:9" s="156" customFormat="1" ht="26.25" customHeight="1" x14ac:dyDescent="0.15">
      <c r="A1" s="1"/>
      <c r="B1" s="301" t="s">
        <v>70</v>
      </c>
      <c r="C1" s="301"/>
      <c r="D1" s="301"/>
      <c r="E1" s="301"/>
      <c r="F1" s="301"/>
      <c r="G1" s="301"/>
    </row>
    <row r="2" spans="1:9" s="158" customFormat="1" ht="12.75" customHeight="1" x14ac:dyDescent="0.15">
      <c r="A2" s="3"/>
      <c r="B2" s="4"/>
      <c r="C2" s="5"/>
      <c r="D2" s="6"/>
      <c r="E2" s="6"/>
      <c r="F2" s="6"/>
      <c r="G2" s="40"/>
    </row>
    <row r="3" spans="1:9" s="161" customFormat="1" ht="20.100000000000001" customHeight="1" x14ac:dyDescent="0.25">
      <c r="A3" s="9"/>
      <c r="B3" s="102" t="s">
        <v>11</v>
      </c>
      <c r="C3" s="131">
        <f>+'2. ANID BUDGET (M$)'!C3</f>
        <v>0</v>
      </c>
      <c r="D3" s="132"/>
      <c r="E3" s="132"/>
      <c r="F3" s="132"/>
      <c r="G3" s="133"/>
      <c r="H3" s="160"/>
    </row>
    <row r="4" spans="1:9" s="161" customFormat="1" ht="20.100000000000001" customHeight="1" x14ac:dyDescent="0.25">
      <c r="A4" s="9"/>
      <c r="B4" s="102" t="s">
        <v>0</v>
      </c>
      <c r="C4" s="131">
        <f>+'2. ANID BUDGET (M$)'!C4</f>
        <v>0</v>
      </c>
      <c r="D4" s="132"/>
      <c r="E4" s="132"/>
      <c r="F4" s="132"/>
      <c r="G4" s="133"/>
      <c r="H4" s="160"/>
    </row>
    <row r="5" spans="1:9" s="161" customFormat="1" ht="20.100000000000001" customHeight="1" x14ac:dyDescent="0.25">
      <c r="A5" s="9"/>
      <c r="B5" s="103" t="s">
        <v>38</v>
      </c>
      <c r="C5" s="131">
        <f>+'2. ANID BUDGET (M$)'!C5</f>
        <v>0</v>
      </c>
      <c r="D5" s="132"/>
      <c r="E5" s="132"/>
      <c r="F5" s="132"/>
      <c r="G5" s="133"/>
      <c r="H5" s="160"/>
      <c r="I5" s="162"/>
    </row>
    <row r="6" spans="1:9" s="161" customFormat="1" ht="20.100000000000001" customHeight="1" x14ac:dyDescent="0.25">
      <c r="A6" s="9"/>
      <c r="B6" s="103" t="s">
        <v>62</v>
      </c>
      <c r="C6" s="131">
        <f>+'2. ANID BUDGET (M$)'!C6</f>
        <v>0</v>
      </c>
      <c r="D6" s="132"/>
      <c r="E6" s="132"/>
      <c r="F6" s="132"/>
      <c r="G6" s="133"/>
      <c r="H6" s="160"/>
      <c r="I6" s="162"/>
    </row>
    <row r="7" spans="1:9" s="161" customFormat="1" ht="20.100000000000001" customHeight="1" x14ac:dyDescent="0.25">
      <c r="A7" s="9"/>
      <c r="B7" s="88"/>
      <c r="C7" s="131">
        <f>+'2. ANID BUDGET (M$)'!C7</f>
        <v>0</v>
      </c>
      <c r="D7" s="134"/>
      <c r="E7" s="134"/>
      <c r="F7" s="134"/>
      <c r="G7" s="135"/>
      <c r="H7" s="160"/>
      <c r="I7" s="162"/>
    </row>
    <row r="8" spans="1:9" s="161" customFormat="1" ht="20.100000000000001" customHeight="1" x14ac:dyDescent="0.25">
      <c r="A8" s="9"/>
      <c r="B8" s="88"/>
      <c r="C8" s="131">
        <f>+'2. ANID BUDGET (M$)'!C8</f>
        <v>0</v>
      </c>
      <c r="D8" s="134"/>
      <c r="E8" s="134"/>
      <c r="F8" s="134"/>
      <c r="G8" s="135"/>
      <c r="H8" s="160"/>
      <c r="I8" s="162"/>
    </row>
    <row r="9" spans="1:9" s="161" customFormat="1" ht="20.100000000000001" customHeight="1" x14ac:dyDescent="0.25">
      <c r="A9" s="9"/>
      <c r="B9" s="88"/>
      <c r="C9" s="131">
        <f>+'2. ANID BUDGET (M$)'!C9</f>
        <v>0</v>
      </c>
      <c r="D9" s="134"/>
      <c r="E9" s="134"/>
      <c r="F9" s="134"/>
      <c r="G9" s="135"/>
      <c r="H9" s="160"/>
      <c r="I9" s="162"/>
    </row>
    <row r="10" spans="1:9" s="161" customFormat="1" ht="20.100000000000001" customHeight="1" x14ac:dyDescent="0.25">
      <c r="A10" s="9"/>
      <c r="B10" s="88"/>
      <c r="C10" s="131">
        <f>+'2. ANID BUDGET (M$)'!C10</f>
        <v>0</v>
      </c>
      <c r="D10" s="134"/>
      <c r="E10" s="134"/>
      <c r="F10" s="134"/>
      <c r="G10" s="135"/>
      <c r="H10" s="160"/>
      <c r="I10" s="162"/>
    </row>
    <row r="11" spans="1:9" s="161" customFormat="1" ht="20.100000000000001" customHeight="1" x14ac:dyDescent="0.25">
      <c r="A11" s="9"/>
      <c r="B11" s="88"/>
      <c r="C11" s="131">
        <f>+'2. ANID BUDGET (M$)'!C11</f>
        <v>0</v>
      </c>
      <c r="D11" s="136"/>
      <c r="E11" s="136"/>
      <c r="F11" s="136"/>
      <c r="G11" s="137"/>
      <c r="H11" s="160"/>
      <c r="I11" s="162"/>
    </row>
    <row r="12" spans="1:9" s="161" customFormat="1" ht="20.100000000000001" customHeight="1" x14ac:dyDescent="0.25">
      <c r="A12" s="9"/>
      <c r="B12" s="89"/>
      <c r="C12" s="131">
        <f>+'2. ANID BUDGET (M$)'!C12</f>
        <v>0</v>
      </c>
      <c r="D12" s="132"/>
      <c r="E12" s="132"/>
      <c r="F12" s="132"/>
      <c r="G12" s="133"/>
      <c r="H12" s="160"/>
      <c r="I12" s="162"/>
    </row>
    <row r="13" spans="1:9" s="161" customFormat="1" ht="7.7" customHeight="1" x14ac:dyDescent="0.25">
      <c r="A13" s="9"/>
      <c r="B13" s="126"/>
      <c r="C13" s="45"/>
      <c r="D13" s="127"/>
      <c r="E13" s="127"/>
      <c r="F13" s="127"/>
      <c r="G13" s="127"/>
      <c r="H13" s="160"/>
      <c r="I13" s="162"/>
    </row>
    <row r="14" spans="1:9" x14ac:dyDescent="0.15">
      <c r="A14" s="3"/>
      <c r="B14" s="46" t="s">
        <v>73</v>
      </c>
      <c r="C14" s="16"/>
      <c r="D14" s="16"/>
      <c r="E14" s="16"/>
      <c r="F14" s="16"/>
      <c r="G14" s="16"/>
    </row>
    <row r="15" spans="1:9" s="164" customFormat="1" ht="26.45" customHeight="1" x14ac:dyDescent="0.25">
      <c r="A15" s="9"/>
      <c r="B15" s="96" t="s">
        <v>40</v>
      </c>
      <c r="C15" s="19" t="s">
        <v>7</v>
      </c>
      <c r="D15" s="20" t="s">
        <v>8</v>
      </c>
      <c r="E15" s="20" t="s">
        <v>9</v>
      </c>
      <c r="F15" s="20" t="s">
        <v>106</v>
      </c>
      <c r="G15" s="20" t="s">
        <v>29</v>
      </c>
      <c r="H15" s="159"/>
    </row>
    <row r="16" spans="1:9" s="165" customFormat="1" ht="25.5" customHeight="1" x14ac:dyDescent="0.25">
      <c r="A16" s="25"/>
      <c r="B16" s="23" t="s">
        <v>12</v>
      </c>
      <c r="C16" s="48">
        <f>SUM(C17:C25)</f>
        <v>0</v>
      </c>
      <c r="D16" s="48">
        <f>SUM(D17:D25)</f>
        <v>0</v>
      </c>
      <c r="E16" s="48">
        <f>SUM(E17:E25)</f>
        <v>0</v>
      </c>
      <c r="F16" s="48">
        <f>SUM(F17:F25)</f>
        <v>0</v>
      </c>
      <c r="G16" s="48">
        <f>SUM(G17:G25)</f>
        <v>0</v>
      </c>
      <c r="H16" s="166"/>
    </row>
    <row r="17" spans="1:8" s="165" customFormat="1" ht="25.5" customHeight="1" x14ac:dyDescent="0.25">
      <c r="A17" s="25"/>
      <c r="B17" s="30" t="str">
        <f>+'2. ANID BUDGET (M$)'!B17</f>
        <v>Researchers</v>
      </c>
      <c r="C17" s="151">
        <f>+'2. ANID BUDGET (M$)'!C17+'3. TOTAL FINANCIAL CONTRIB (M$)'!C19+'3. TOTAL FINANCIAL CONTRIB (M$)'!D19</f>
        <v>0</v>
      </c>
      <c r="D17" s="151">
        <f>+'2. ANID BUDGET (M$)'!D17+'3. TOTAL FINANCIAL CONTRIB (M$)'!E19+'3. TOTAL FINANCIAL CONTRIB (M$)'!F19</f>
        <v>0</v>
      </c>
      <c r="E17" s="151">
        <f>+'2. ANID BUDGET (M$)'!E17+'3. TOTAL FINANCIAL CONTRIB (M$)'!G19+'3. TOTAL FINANCIAL CONTRIB (M$)'!H19</f>
        <v>0</v>
      </c>
      <c r="F17" s="151">
        <f>+'2. ANID BUDGET (M$)'!G17+'3. TOTAL FINANCIAL CONTRIB (M$)'!H19+'3. TOTAL FINANCIAL CONTRIB (M$)'!K19</f>
        <v>0</v>
      </c>
      <c r="G17" s="116">
        <f>SUM(C17:E17)</f>
        <v>0</v>
      </c>
      <c r="H17" s="166"/>
    </row>
    <row r="18" spans="1:8" s="165" customFormat="1" ht="25.5" customHeight="1" x14ac:dyDescent="0.25">
      <c r="A18" s="25"/>
      <c r="B18" s="30" t="str">
        <f>+'2. ANID BUDGET (M$)'!B18</f>
        <v xml:space="preserve">Postdocs </v>
      </c>
      <c r="C18" s="151">
        <f>+'2. ANID BUDGET (M$)'!C18+'3. TOTAL FINANCIAL CONTRIB (M$)'!C20+'3. TOTAL FINANCIAL CONTRIB (M$)'!D20</f>
        <v>0</v>
      </c>
      <c r="D18" s="151">
        <f>+'2. ANID BUDGET (M$)'!D18+'3. TOTAL FINANCIAL CONTRIB (M$)'!E20+'3. TOTAL FINANCIAL CONTRIB (M$)'!F20</f>
        <v>0</v>
      </c>
      <c r="E18" s="151">
        <f>+'2. ANID BUDGET (M$)'!E18+'3. TOTAL FINANCIAL CONTRIB (M$)'!G20+'3. TOTAL FINANCIAL CONTRIB (M$)'!H20</f>
        <v>0</v>
      </c>
      <c r="F18" s="151">
        <f>+'2. ANID BUDGET (M$)'!G18+'3. TOTAL FINANCIAL CONTRIB (M$)'!H20+'3. TOTAL FINANCIAL CONTRIB (M$)'!K20</f>
        <v>0</v>
      </c>
      <c r="G18" s="116">
        <f t="shared" ref="G18:G31" si="0">SUM(C18:E18)</f>
        <v>0</v>
      </c>
      <c r="H18" s="166"/>
    </row>
    <row r="19" spans="1:8" s="165" customFormat="1" ht="25.5" customHeight="1" x14ac:dyDescent="0.25">
      <c r="A19" s="25"/>
      <c r="B19" s="30" t="str">
        <f>+'2. ANID BUDGET (M$)'!B19</f>
        <v>Phd Thesis Students</v>
      </c>
      <c r="C19" s="151">
        <f>+'2. ANID BUDGET (M$)'!C19+'3. TOTAL FINANCIAL CONTRIB (M$)'!C21+'3. TOTAL FINANCIAL CONTRIB (M$)'!D21</f>
        <v>0</v>
      </c>
      <c r="D19" s="151">
        <f>+'2. ANID BUDGET (M$)'!D19+'3. TOTAL FINANCIAL CONTRIB (M$)'!E21+'3. TOTAL FINANCIAL CONTRIB (M$)'!F21</f>
        <v>0</v>
      </c>
      <c r="E19" s="151">
        <f>+'2. ANID BUDGET (M$)'!E19+'3. TOTAL FINANCIAL CONTRIB (M$)'!G21+'3. TOTAL FINANCIAL CONTRIB (M$)'!H21</f>
        <v>0</v>
      </c>
      <c r="F19" s="151">
        <f>+'2. ANID BUDGET (M$)'!G19+'3. TOTAL FINANCIAL CONTRIB (M$)'!H21+'3. TOTAL FINANCIAL CONTRIB (M$)'!K21</f>
        <v>0</v>
      </c>
      <c r="G19" s="116">
        <f t="shared" si="0"/>
        <v>0</v>
      </c>
      <c r="H19" s="166"/>
    </row>
    <row r="20" spans="1:8" s="165" customFormat="1" ht="25.5" customHeight="1" x14ac:dyDescent="0.25">
      <c r="A20" s="25"/>
      <c r="B20" s="30" t="str">
        <f>+'2. ANID BUDGET (M$)'!B20</f>
        <v>Master Thesis Students</v>
      </c>
      <c r="C20" s="151">
        <f>+'2. ANID BUDGET (M$)'!C20+'3. TOTAL FINANCIAL CONTRIB (M$)'!C23+'3. TOTAL FINANCIAL CONTRIB (M$)'!D23</f>
        <v>0</v>
      </c>
      <c r="D20" s="151">
        <f>+'2. ANID BUDGET (M$)'!D21+'3. TOTAL FINANCIAL CONTRIB (M$)'!E23+'3. TOTAL FINANCIAL CONTRIB (M$)'!F23</f>
        <v>0</v>
      </c>
      <c r="E20" s="151">
        <f>+'2. ANID BUDGET (M$)'!E21+'3. TOTAL FINANCIAL CONTRIB (M$)'!G23+'3. TOTAL FINANCIAL CONTRIB (M$)'!H23</f>
        <v>0</v>
      </c>
      <c r="F20" s="151">
        <f>+'2. ANID BUDGET (M$)'!G21+'3. TOTAL FINANCIAL CONTRIB (M$)'!H23+'3. TOTAL FINANCIAL CONTRIB (M$)'!K23</f>
        <v>0</v>
      </c>
      <c r="G20" s="116">
        <f t="shared" ref="G20" si="1">SUM(C20:E20)</f>
        <v>0</v>
      </c>
      <c r="H20" s="166"/>
    </row>
    <row r="21" spans="1:8" s="165" customFormat="1" ht="25.5" customHeight="1" x14ac:dyDescent="0.25">
      <c r="A21" s="25"/>
      <c r="B21" s="30" t="str">
        <f>+'2. ANID BUDGET (M$)'!B21</f>
        <v>Undergraduated Thesis Students</v>
      </c>
      <c r="C21" s="151">
        <f>+'2. ANID BUDGET (M$)'!C21+'3. TOTAL FINANCIAL CONTRIB (M$)'!C23+'3. TOTAL FINANCIAL CONTRIB (M$)'!D23</f>
        <v>0</v>
      </c>
      <c r="D21" s="151">
        <f>+'2. ANID BUDGET (M$)'!D21+'3. TOTAL FINANCIAL CONTRIB (M$)'!E23+'3. TOTAL FINANCIAL CONTRIB (M$)'!F23</f>
        <v>0</v>
      </c>
      <c r="E21" s="151">
        <f>+'2. ANID BUDGET (M$)'!E21+'3. TOTAL FINANCIAL CONTRIB (M$)'!G23+'3. TOTAL FINANCIAL CONTRIB (M$)'!H23</f>
        <v>0</v>
      </c>
      <c r="F21" s="151">
        <f>+'2. ANID BUDGET (M$)'!G21+'3. TOTAL FINANCIAL CONTRIB (M$)'!H23+'3. TOTAL FINANCIAL CONTRIB (M$)'!K23</f>
        <v>0</v>
      </c>
      <c r="G21" s="116">
        <f t="shared" si="0"/>
        <v>0</v>
      </c>
      <c r="H21" s="166"/>
    </row>
    <row r="22" spans="1:8" s="165" customFormat="1" ht="25.5" customHeight="1" x14ac:dyDescent="0.25">
      <c r="A22" s="25"/>
      <c r="B22" s="30" t="str">
        <f>+'2. ANID BUDGET (M$)'!B22</f>
        <v>Executive Director</v>
      </c>
      <c r="C22" s="151"/>
      <c r="D22" s="151"/>
      <c r="E22" s="151"/>
      <c r="F22" s="151"/>
      <c r="G22" s="116"/>
      <c r="H22" s="166"/>
    </row>
    <row r="23" spans="1:8" s="165" customFormat="1" ht="25.5" customHeight="1" x14ac:dyDescent="0.25">
      <c r="A23" s="25"/>
      <c r="B23" s="30" t="str">
        <f>+'2. ANID BUDGET (M$)'!B23</f>
        <v>Professionals and Technicians</v>
      </c>
      <c r="C23" s="151">
        <f>+'2. ANID BUDGET (M$)'!C23+'3. TOTAL FINANCIAL CONTRIB (M$)'!C24+'3. TOTAL FINANCIAL CONTRIB (M$)'!D24</f>
        <v>0</v>
      </c>
      <c r="D23" s="151">
        <f>+'2. ANID BUDGET (M$)'!D23+'3. TOTAL FINANCIAL CONTRIB (M$)'!E24+'3. TOTAL FINANCIAL CONTRIB (M$)'!F24</f>
        <v>0</v>
      </c>
      <c r="E23" s="151">
        <f>+'2. ANID BUDGET (M$)'!E23+'3. TOTAL FINANCIAL CONTRIB (M$)'!G24+'3. TOTAL FINANCIAL CONTRIB (M$)'!H24</f>
        <v>0</v>
      </c>
      <c r="F23" s="151">
        <f>+'2. ANID BUDGET (M$)'!G23+'3. TOTAL FINANCIAL CONTRIB (M$)'!H24+'3. TOTAL FINANCIAL CONTRIB (M$)'!K24</f>
        <v>0</v>
      </c>
      <c r="G23" s="116">
        <f t="shared" si="0"/>
        <v>0</v>
      </c>
      <c r="H23" s="166"/>
    </row>
    <row r="24" spans="1:8" s="165" customFormat="1" ht="25.5" customHeight="1" x14ac:dyDescent="0.25">
      <c r="A24" s="25"/>
      <c r="B24" s="30" t="str">
        <f>+'2. ANID BUDGET (M$)'!B24</f>
        <v>Project Administrative Staff</v>
      </c>
      <c r="C24" s="151">
        <f>+'2. ANID BUDGET (M$)'!C24+'3. TOTAL FINANCIAL CONTRIB (M$)'!C25+'3. TOTAL FINANCIAL CONTRIB (M$)'!D25</f>
        <v>0</v>
      </c>
      <c r="D24" s="151">
        <f>+'2. ANID BUDGET (M$)'!D24+'3. TOTAL FINANCIAL CONTRIB (M$)'!E25+'3. TOTAL FINANCIAL CONTRIB (M$)'!F25</f>
        <v>0</v>
      </c>
      <c r="E24" s="151">
        <f>+'2. ANID BUDGET (M$)'!E24+'3. TOTAL FINANCIAL CONTRIB (M$)'!G25+'3. TOTAL FINANCIAL CONTRIB (M$)'!H25</f>
        <v>0</v>
      </c>
      <c r="F24" s="151">
        <f>+'2. ANID BUDGET (M$)'!G24+'3. TOTAL FINANCIAL CONTRIB (M$)'!H25+'3. TOTAL FINANCIAL CONTRIB (M$)'!K25</f>
        <v>0</v>
      </c>
      <c r="G24" s="116">
        <f t="shared" si="0"/>
        <v>0</v>
      </c>
      <c r="H24" s="166"/>
    </row>
    <row r="25" spans="1:8" s="165" customFormat="1" ht="25.5" customHeight="1" x14ac:dyDescent="0.25">
      <c r="A25" s="25"/>
      <c r="B25" s="139" t="str">
        <f>+'2. ANID BUDGET (M$)'!B25</f>
        <v>Research Assistants</v>
      </c>
      <c r="C25" s="151">
        <f>+'2. ANID BUDGET (M$)'!C25+'3. TOTAL FINANCIAL CONTRIB (M$)'!C26+'3. TOTAL FINANCIAL CONTRIB (M$)'!D26</f>
        <v>0</v>
      </c>
      <c r="D25" s="151">
        <f>+'2. ANID BUDGET (M$)'!D25+'3. TOTAL FINANCIAL CONTRIB (M$)'!E26+'3. TOTAL FINANCIAL CONTRIB (M$)'!F26</f>
        <v>0</v>
      </c>
      <c r="E25" s="151">
        <f>+'2. ANID BUDGET (M$)'!E25+'3. TOTAL FINANCIAL CONTRIB (M$)'!G26+'3. TOTAL FINANCIAL CONTRIB (M$)'!H26</f>
        <v>0</v>
      </c>
      <c r="F25" s="151">
        <f>+'2. ANID BUDGET (M$)'!G25+'3. TOTAL FINANCIAL CONTRIB (M$)'!H26+'3. TOTAL FINANCIAL CONTRIB (M$)'!K26</f>
        <v>0</v>
      </c>
      <c r="G25" s="172">
        <f t="shared" si="0"/>
        <v>0</v>
      </c>
      <c r="H25" s="166"/>
    </row>
    <row r="26" spans="1:8" s="165" customFormat="1" ht="25.5" customHeight="1" x14ac:dyDescent="0.25">
      <c r="A26" s="25"/>
      <c r="B26" s="141" t="s">
        <v>68</v>
      </c>
      <c r="C26" s="142">
        <f>+C27+C28</f>
        <v>0</v>
      </c>
      <c r="D26" s="142">
        <f t="shared" ref="D26" si="2">+D27+D28</f>
        <v>0</v>
      </c>
      <c r="E26" s="142">
        <f>+E27+E28</f>
        <v>0</v>
      </c>
      <c r="F26" s="142">
        <f>+F27+F28</f>
        <v>0</v>
      </c>
      <c r="G26" s="142">
        <f>+G27+G28</f>
        <v>0</v>
      </c>
      <c r="H26" s="166"/>
    </row>
    <row r="27" spans="1:8" s="165" customFormat="1" ht="25.5" customHeight="1" x14ac:dyDescent="0.25">
      <c r="A27" s="25"/>
      <c r="B27" s="140" t="s">
        <v>51</v>
      </c>
      <c r="C27" s="151">
        <f>+'2. ANID BUDGET (M$)'!C27+'3. TOTAL FINANCIAL CONTRIB (M$)'!C28+'3. TOTAL FINANCIAL CONTRIB (M$)'!D28</f>
        <v>0</v>
      </c>
      <c r="D27" s="151">
        <f>+'2. ANID BUDGET (M$)'!D27+'3. TOTAL FINANCIAL CONTRIB (M$)'!E28+'3. TOTAL FINANCIAL CONTRIB (M$)'!F28</f>
        <v>0</v>
      </c>
      <c r="E27" s="151">
        <f>+'2. ANID BUDGET (M$)'!E27+'3. TOTAL FINANCIAL CONTRIB (M$)'!G28+'3. TOTAL FINANCIAL CONTRIB (M$)'!H28</f>
        <v>0</v>
      </c>
      <c r="F27" s="151">
        <f>+'2. ANID BUDGET (M$)'!G27+'3. TOTAL FINANCIAL CONTRIB (M$)'!H28+'3. TOTAL FINANCIAL CONTRIB (M$)'!K28</f>
        <v>0</v>
      </c>
      <c r="G27" s="173">
        <f t="shared" si="0"/>
        <v>0</v>
      </c>
      <c r="H27" s="166"/>
    </row>
    <row r="28" spans="1:8" s="165" customFormat="1" ht="25.5" customHeight="1" x14ac:dyDescent="0.25">
      <c r="A28" s="25"/>
      <c r="B28" s="138" t="s">
        <v>52</v>
      </c>
      <c r="C28" s="174">
        <f>+'2. ANID BUDGET (M$)'!C28+'3. TOTAL FINANCIAL CONTRIB (M$)'!C29+'3. TOTAL FINANCIAL CONTRIB (M$)'!D29</f>
        <v>0</v>
      </c>
      <c r="D28" s="174">
        <f>+'2. ANID BUDGET (M$)'!D28+'3. TOTAL FINANCIAL CONTRIB (M$)'!E29+'3. TOTAL FINANCIAL CONTRIB (M$)'!F29</f>
        <v>0</v>
      </c>
      <c r="E28" s="174">
        <f>+'2. ANID BUDGET (M$)'!E28+'3. TOTAL FINANCIAL CONTRIB (M$)'!G29+'3. TOTAL FINANCIAL CONTRIB (M$)'!H29</f>
        <v>0</v>
      </c>
      <c r="F28" s="174">
        <f>+'2. ANID BUDGET (M$)'!G28+'3. TOTAL FINANCIAL CONTRIB (M$)'!H29+'3. TOTAL FINANCIAL CONTRIB (M$)'!K29</f>
        <v>0</v>
      </c>
      <c r="G28" s="48">
        <f t="shared" si="0"/>
        <v>0</v>
      </c>
      <c r="H28" s="166"/>
    </row>
    <row r="29" spans="1:8" s="165" customFormat="1" ht="25.5" customHeight="1" x14ac:dyDescent="0.25">
      <c r="A29" s="25"/>
      <c r="B29" s="23" t="s">
        <v>54</v>
      </c>
      <c r="C29" s="142">
        <f>+'2. ANID BUDGET (M$)'!C29+'3. TOTAL FINANCIAL CONTRIB (M$)'!C30+'3. TOTAL FINANCIAL CONTRIB (M$)'!D30</f>
        <v>0</v>
      </c>
      <c r="D29" s="142">
        <f>+'2. ANID BUDGET (M$)'!D29+'3. TOTAL FINANCIAL CONTRIB (M$)'!E30+'3. TOTAL FINANCIAL CONTRIB (M$)'!F30</f>
        <v>0</v>
      </c>
      <c r="E29" s="142">
        <f>+'2. ANID BUDGET (M$)'!E29+'3. TOTAL FINANCIAL CONTRIB (M$)'!G30+'3. TOTAL FINANCIAL CONTRIB (M$)'!H30</f>
        <v>0</v>
      </c>
      <c r="F29" s="142">
        <f>+'2. ANID BUDGET (M$)'!G29+'3. TOTAL FINANCIAL CONTRIB (M$)'!H30+'3. TOTAL FINANCIAL CONTRIB (M$)'!K30</f>
        <v>0</v>
      </c>
      <c r="G29" s="48">
        <f t="shared" si="0"/>
        <v>0</v>
      </c>
      <c r="H29" s="166"/>
    </row>
    <row r="30" spans="1:8" s="165" customFormat="1" ht="25.5" customHeight="1" x14ac:dyDescent="0.25">
      <c r="A30" s="25"/>
      <c r="B30" s="23" t="s">
        <v>67</v>
      </c>
      <c r="C30" s="142">
        <f>+'2. ANID BUDGET (M$)'!C30+'3. TOTAL FINANCIAL CONTRIB (M$)'!C31+'3. TOTAL FINANCIAL CONTRIB (M$)'!D31</f>
        <v>0</v>
      </c>
      <c r="D30" s="142">
        <f>+'2. ANID BUDGET (M$)'!D30+'3. TOTAL FINANCIAL CONTRIB (M$)'!E31+'3. TOTAL FINANCIAL CONTRIB (M$)'!F31</f>
        <v>0</v>
      </c>
      <c r="E30" s="142">
        <f>+'2. ANID BUDGET (M$)'!E30+'3. TOTAL FINANCIAL CONTRIB (M$)'!G31+'3. TOTAL FINANCIAL CONTRIB (M$)'!H31</f>
        <v>0</v>
      </c>
      <c r="F30" s="142">
        <f>+'2. ANID BUDGET (M$)'!G30+'3. TOTAL FINANCIAL CONTRIB (M$)'!H31+'3. TOTAL FINANCIAL CONTRIB (M$)'!K31</f>
        <v>0</v>
      </c>
      <c r="G30" s="48">
        <f t="shared" si="0"/>
        <v>0</v>
      </c>
      <c r="H30" s="166"/>
    </row>
    <row r="31" spans="1:8" s="165" customFormat="1" ht="25.5" customHeight="1" x14ac:dyDescent="0.25">
      <c r="A31" s="25"/>
      <c r="B31" s="23" t="s">
        <v>53</v>
      </c>
      <c r="C31" s="142">
        <f>+'2. ANID BUDGET (M$)'!C31</f>
        <v>0</v>
      </c>
      <c r="D31" s="142">
        <f>+'2. ANID BUDGET (M$)'!D31</f>
        <v>0</v>
      </c>
      <c r="E31" s="142">
        <f>+'2. ANID BUDGET (M$)'!E31</f>
        <v>0</v>
      </c>
      <c r="F31" s="142">
        <f>+'2. ANID BUDGET (M$)'!G31</f>
        <v>0</v>
      </c>
      <c r="G31" s="48">
        <f t="shared" si="0"/>
        <v>0</v>
      </c>
      <c r="H31" s="166"/>
    </row>
    <row r="32" spans="1:8" s="168" customFormat="1" ht="30" customHeight="1" x14ac:dyDescent="0.25">
      <c r="A32" s="28"/>
      <c r="B32" s="32" t="s">
        <v>87</v>
      </c>
      <c r="C32" s="33">
        <f>+C16+C27+SUM(C28:C31)</f>
        <v>0</v>
      </c>
      <c r="D32" s="33">
        <f>+D16+D27+SUM(D28:D31)</f>
        <v>0</v>
      </c>
      <c r="E32" s="33">
        <f>+E16+E27+SUM(E28:E31)</f>
        <v>0</v>
      </c>
      <c r="F32" s="33">
        <f>+F16+F27+SUM(F28:F31)</f>
        <v>0</v>
      </c>
      <c r="G32" s="33">
        <f>+G16+G27+SUM(G28:G31)</f>
        <v>0</v>
      </c>
      <c r="H32" s="167"/>
    </row>
    <row r="33" spans="3:8" x14ac:dyDescent="0.15">
      <c r="H33" s="163"/>
    </row>
    <row r="34" spans="3:8" x14ac:dyDescent="0.15">
      <c r="H34" s="163"/>
    </row>
    <row r="35" spans="3:8" x14ac:dyDescent="0.15">
      <c r="H35" s="163"/>
    </row>
    <row r="36" spans="3:8" x14ac:dyDescent="0.15">
      <c r="H36" s="163"/>
    </row>
    <row r="37" spans="3:8" x14ac:dyDescent="0.15">
      <c r="H37" s="163"/>
    </row>
    <row r="38" spans="3:8" x14ac:dyDescent="0.15">
      <c r="H38" s="163"/>
    </row>
    <row r="39" spans="3:8" x14ac:dyDescent="0.15">
      <c r="C39" s="170"/>
      <c r="H39" s="163"/>
    </row>
    <row r="40" spans="3:8" x14ac:dyDescent="0.15">
      <c r="C40" s="170"/>
      <c r="H40" s="163"/>
    </row>
    <row r="41" spans="3:8" x14ac:dyDescent="0.15">
      <c r="C41" s="170"/>
      <c r="H41" s="163"/>
    </row>
    <row r="42" spans="3:8" x14ac:dyDescent="0.15">
      <c r="C42" s="170"/>
      <c r="H42" s="163"/>
    </row>
    <row r="43" spans="3:8" x14ac:dyDescent="0.15">
      <c r="C43" s="171"/>
    </row>
    <row r="44" spans="3:8" x14ac:dyDescent="0.15">
      <c r="C44" s="171"/>
    </row>
    <row r="45" spans="3:8" x14ac:dyDescent="0.15">
      <c r="C45" s="171"/>
    </row>
    <row r="46" spans="3:8" x14ac:dyDescent="0.15">
      <c r="C46" s="171"/>
    </row>
    <row r="47" spans="3:8" x14ac:dyDescent="0.15">
      <c r="C47" s="171"/>
    </row>
    <row r="48" spans="3:8" x14ac:dyDescent="0.15">
      <c r="C48" s="171"/>
    </row>
  </sheetData>
  <sheetProtection algorithmName="SHA-512" hashValue="vAHnV4gE8D6jesOhg7KO2JfV0nEB3h+gZDUufFydtrejrW5Go4ofgv3Fm02XRAO7Pb6o7Lvl1F+udXsZea2iIQ==" saltValue="VoFNnbbjP+t3zzGBek3wZw==" spinCount="100000" sheet="1" objects="1" scenarios="1"/>
  <mergeCells count="1">
    <mergeCell ref="B1:G1"/>
  </mergeCells>
  <conditionalFormatting sqref="C3:G3 D4:G4 C4:C13">
    <cfRule type="cellIs" dxfId="16" priority="1" stopIfTrue="1" operator="equal">
      <formula>0</formula>
    </cfRule>
  </conditionalFormatting>
  <dataValidations count="2">
    <dataValidation operator="greaterThan" allowBlank="1" showInputMessage="1" showErrorMessage="1" error="cuec" sqref="C35" xr:uid="{00000000-0002-0000-0000-000000000000}"/>
    <dataValidation type="decimal" operator="greaterThan" allowBlank="1" showInputMessage="1" showErrorMessage="1" error="lllloooooooooooooo" sqref="C34" xr:uid="{00000000-0002-0000-0000-000001000000}">
      <formula1>0.1</formula1>
    </dataValidation>
  </dataValidations>
  <pageMargins left="0.7" right="0.7" top="0.75" bottom="0.75" header="0.3" footer="0.3"/>
  <pageSetup scale="77" orientation="portrait" r:id="rId1"/>
  <colBreaks count="1" manualBreakCount="1">
    <brk id="8" max="1048575"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27"/>
  <sheetViews>
    <sheetView view="pageBreakPreview" topLeftCell="B1" zoomScaleNormal="100" zoomScaleSheetLayoutView="100" workbookViewId="0">
      <selection activeCell="A15" sqref="A15"/>
    </sheetView>
  </sheetViews>
  <sheetFormatPr baseColWidth="10" defaultColWidth="11.42578125" defaultRowHeight="11.25" x14ac:dyDescent="0.15"/>
  <cols>
    <col min="1" max="1" width="1.28515625" style="17" customWidth="1"/>
    <col min="2" max="2" width="37" style="17" customWidth="1"/>
    <col min="3" max="3" width="13.140625" style="17" customWidth="1"/>
    <col min="4" max="10" width="13.140625" style="34" customWidth="1"/>
    <col min="11" max="12" width="13.140625" style="35" customWidth="1"/>
    <col min="13" max="13" width="16.28515625" style="35" customWidth="1"/>
    <col min="14" max="14" width="2" style="3" customWidth="1"/>
    <col min="15" max="16384" width="11.42578125" style="17"/>
  </cols>
  <sheetData>
    <row r="1" spans="1:14" s="2" customFormat="1" ht="26.25" customHeight="1" x14ac:dyDescent="0.15">
      <c r="A1" s="1"/>
      <c r="B1" s="311" t="s">
        <v>63</v>
      </c>
      <c r="C1" s="311"/>
      <c r="D1" s="311"/>
      <c r="E1" s="311"/>
      <c r="F1" s="311"/>
      <c r="G1" s="311"/>
      <c r="H1" s="311"/>
      <c r="I1" s="311"/>
      <c r="J1" s="311"/>
      <c r="K1" s="311"/>
      <c r="L1" s="311"/>
      <c r="M1" s="311"/>
    </row>
    <row r="2" spans="1:14" s="8" customFormat="1" ht="12.75" customHeight="1" x14ac:dyDescent="0.15">
      <c r="A2" s="3"/>
      <c r="B2" s="4"/>
      <c r="C2" s="4"/>
      <c r="D2" s="5"/>
      <c r="E2" s="6"/>
      <c r="F2" s="6"/>
      <c r="G2" s="6"/>
      <c r="H2" s="6"/>
      <c r="I2" s="6"/>
      <c r="J2" s="6"/>
      <c r="K2" s="7"/>
      <c r="L2" s="7"/>
      <c r="M2" s="7"/>
    </row>
    <row r="3" spans="1:14" s="14" customFormat="1" ht="20.100000000000001" customHeight="1" x14ac:dyDescent="0.25">
      <c r="A3" s="9"/>
      <c r="B3" s="10" t="s">
        <v>2</v>
      </c>
      <c r="C3" s="392">
        <f>+'2. ANID BUDGET (M$)'!C3</f>
        <v>0</v>
      </c>
      <c r="D3" s="393"/>
      <c r="E3" s="393"/>
      <c r="F3" s="393"/>
      <c r="G3" s="393"/>
      <c r="H3" s="393"/>
      <c r="I3" s="393"/>
      <c r="J3" s="393"/>
      <c r="K3" s="393"/>
      <c r="L3" s="393"/>
      <c r="M3" s="394"/>
      <c r="N3" s="13"/>
    </row>
    <row r="4" spans="1:14" s="14" customFormat="1" ht="20.100000000000001" customHeight="1" x14ac:dyDescent="0.25">
      <c r="A4" s="9"/>
      <c r="B4" s="10" t="s">
        <v>0</v>
      </c>
      <c r="C4" s="392">
        <f>+'2. ANID BUDGET (M$)'!C4</f>
        <v>0</v>
      </c>
      <c r="D4" s="393"/>
      <c r="E4" s="393"/>
      <c r="F4" s="393"/>
      <c r="G4" s="393"/>
      <c r="H4" s="393"/>
      <c r="I4" s="393"/>
      <c r="J4" s="393"/>
      <c r="K4" s="393"/>
      <c r="L4" s="393"/>
      <c r="M4" s="394"/>
      <c r="N4" s="13"/>
    </row>
    <row r="5" spans="1:14" s="14" customFormat="1" ht="20.100000000000001" customHeight="1" x14ac:dyDescent="0.25">
      <c r="A5" s="9"/>
      <c r="B5" s="117" t="s">
        <v>38</v>
      </c>
      <c r="C5" s="405">
        <f>+'2. ANID BUDGET (M$)'!C5</f>
        <v>0</v>
      </c>
      <c r="D5" s="406"/>
      <c r="E5" s="406"/>
      <c r="F5" s="406"/>
      <c r="G5" s="406"/>
      <c r="H5" s="406"/>
      <c r="I5" s="406"/>
      <c r="J5" s="406"/>
      <c r="K5" s="406"/>
      <c r="L5" s="406"/>
      <c r="M5" s="407"/>
      <c r="N5" s="13"/>
    </row>
    <row r="6" spans="1:14" s="14" customFormat="1" ht="20.100000000000001" customHeight="1" x14ac:dyDescent="0.25">
      <c r="A6" s="9"/>
      <c r="B6" s="117" t="s">
        <v>62</v>
      </c>
      <c r="C6" s="395">
        <f>+'2. ANID BUDGET (M$)'!C6</f>
        <v>0</v>
      </c>
      <c r="D6" s="396"/>
      <c r="E6" s="396"/>
      <c r="F6" s="396"/>
      <c r="G6" s="396"/>
      <c r="H6" s="396"/>
      <c r="I6" s="396"/>
      <c r="J6" s="396"/>
      <c r="K6" s="396"/>
      <c r="L6" s="396"/>
      <c r="M6" s="397"/>
      <c r="N6" s="13"/>
    </row>
    <row r="7" spans="1:14" ht="3.95" customHeight="1" x14ac:dyDescent="0.15">
      <c r="A7" s="3"/>
      <c r="B7" s="15"/>
      <c r="C7" s="15"/>
      <c r="D7" s="16"/>
      <c r="E7" s="16"/>
      <c r="F7" s="16"/>
      <c r="G7" s="16"/>
      <c r="H7" s="16"/>
      <c r="I7" s="16"/>
      <c r="J7" s="16"/>
      <c r="K7" s="1"/>
      <c r="L7" s="1"/>
      <c r="M7" s="1"/>
    </row>
    <row r="8" spans="1:14" ht="5.65" customHeight="1" x14ac:dyDescent="0.15">
      <c r="A8" s="3"/>
      <c r="B8" s="15"/>
      <c r="C8" s="15"/>
      <c r="D8" s="16"/>
      <c r="E8" s="16"/>
      <c r="F8" s="16"/>
      <c r="G8" s="16"/>
      <c r="H8" s="16"/>
      <c r="I8" s="16"/>
      <c r="J8" s="16"/>
      <c r="K8" s="1"/>
      <c r="L8" s="1"/>
      <c r="M8" s="1"/>
    </row>
    <row r="9" spans="1:14" ht="17.25" customHeight="1" x14ac:dyDescent="0.15">
      <c r="A9" s="3"/>
      <c r="B9" s="46" t="s">
        <v>73</v>
      </c>
      <c r="C9" s="402" t="s">
        <v>85</v>
      </c>
      <c r="D9" s="403"/>
      <c r="E9" s="403"/>
      <c r="F9" s="403"/>
      <c r="G9" s="403"/>
      <c r="H9" s="403"/>
      <c r="I9" s="403"/>
      <c r="J9" s="403"/>
      <c r="K9" s="403"/>
      <c r="L9" s="403"/>
      <c r="M9" s="404"/>
    </row>
    <row r="10" spans="1:14" s="18" customFormat="1" ht="20.25" customHeight="1" x14ac:dyDescent="0.25">
      <c r="A10" s="9"/>
      <c r="B10" s="408" t="s">
        <v>40</v>
      </c>
      <c r="C10" s="399" t="s">
        <v>3</v>
      </c>
      <c r="D10" s="400"/>
      <c r="E10" s="400"/>
      <c r="F10" s="400"/>
      <c r="G10" s="400"/>
      <c r="H10" s="400"/>
      <c r="I10" s="400"/>
      <c r="J10" s="400"/>
      <c r="K10" s="400"/>
      <c r="L10" s="400"/>
      <c r="M10" s="401"/>
      <c r="N10" s="9"/>
    </row>
    <row r="11" spans="1:14" s="18" customFormat="1" ht="27" customHeight="1" x14ac:dyDescent="0.25">
      <c r="A11" s="9"/>
      <c r="B11" s="409"/>
      <c r="C11" s="388" t="s">
        <v>7</v>
      </c>
      <c r="D11" s="389"/>
      <c r="E11" s="388" t="s">
        <v>8</v>
      </c>
      <c r="F11" s="389"/>
      <c r="G11" s="388" t="s">
        <v>9</v>
      </c>
      <c r="H11" s="389"/>
      <c r="I11" s="388" t="s">
        <v>106</v>
      </c>
      <c r="J11" s="389"/>
      <c r="K11" s="388" t="s">
        <v>1</v>
      </c>
      <c r="L11" s="389"/>
      <c r="M11" s="390" t="s">
        <v>1</v>
      </c>
      <c r="N11" s="9"/>
    </row>
    <row r="12" spans="1:14" s="18" customFormat="1" ht="22.5" x14ac:dyDescent="0.25">
      <c r="A12" s="9"/>
      <c r="B12" s="410"/>
      <c r="C12" s="21" t="s">
        <v>4</v>
      </c>
      <c r="D12" s="22" t="s">
        <v>5</v>
      </c>
      <c r="E12" s="21" t="s">
        <v>4</v>
      </c>
      <c r="F12" s="22" t="s">
        <v>5</v>
      </c>
      <c r="G12" s="21" t="s">
        <v>4</v>
      </c>
      <c r="H12" s="22" t="s">
        <v>5</v>
      </c>
      <c r="I12" s="21" t="s">
        <v>4</v>
      </c>
      <c r="J12" s="22" t="s">
        <v>5</v>
      </c>
      <c r="K12" s="21" t="s">
        <v>4</v>
      </c>
      <c r="L12" s="22" t="s">
        <v>5</v>
      </c>
      <c r="M12" s="391"/>
      <c r="N12" s="9"/>
    </row>
    <row r="13" spans="1:14" s="25" customFormat="1" ht="30" customHeight="1" x14ac:dyDescent="0.25">
      <c r="B13" s="23" t="s">
        <v>12</v>
      </c>
      <c r="C13" s="118">
        <f t="shared" ref="C13:J13" si="0">SUM(C14:C21)</f>
        <v>0</v>
      </c>
      <c r="D13" s="118">
        <f t="shared" si="0"/>
        <v>0</v>
      </c>
      <c r="E13" s="118">
        <f t="shared" si="0"/>
        <v>0</v>
      </c>
      <c r="F13" s="118">
        <f t="shared" si="0"/>
        <v>0</v>
      </c>
      <c r="G13" s="118">
        <f t="shared" si="0"/>
        <v>0</v>
      </c>
      <c r="H13" s="118">
        <f t="shared" si="0"/>
        <v>0</v>
      </c>
      <c r="I13" s="118">
        <f t="shared" si="0"/>
        <v>0</v>
      </c>
      <c r="J13" s="118">
        <f t="shared" si="0"/>
        <v>0</v>
      </c>
      <c r="K13" s="118">
        <f>SUM(K14:K21)</f>
        <v>0</v>
      </c>
      <c r="L13" s="118">
        <f t="shared" ref="L13" si="1">SUM(L14:L21)</f>
        <v>0</v>
      </c>
      <c r="M13" s="118">
        <f>SUM(M14:M21)</f>
        <v>0</v>
      </c>
      <c r="N13" s="24"/>
    </row>
    <row r="14" spans="1:14" s="25" customFormat="1" ht="30" customHeight="1" x14ac:dyDescent="0.25">
      <c r="B14" s="30" t="s">
        <v>13</v>
      </c>
      <c r="C14" s="26"/>
      <c r="D14" s="26"/>
      <c r="E14" s="26"/>
      <c r="F14" s="26"/>
      <c r="G14" s="26"/>
      <c r="H14" s="26"/>
      <c r="I14" s="26"/>
      <c r="J14" s="26"/>
      <c r="K14" s="119">
        <f>+C14+E14+G14+I14</f>
        <v>0</v>
      </c>
      <c r="L14" s="119">
        <f>+D14+F14+H14+J14</f>
        <v>0</v>
      </c>
      <c r="M14" s="119">
        <f>+K14+L14</f>
        <v>0</v>
      </c>
      <c r="N14" s="24"/>
    </row>
    <row r="15" spans="1:14" s="25" customFormat="1" ht="30" customHeight="1" x14ac:dyDescent="0.25">
      <c r="B15" s="30" t="str">
        <f>+'2.1 PERSONNEL (USD)'!B22</f>
        <v xml:space="preserve">Postdocs </v>
      </c>
      <c r="C15" s="26"/>
      <c r="D15" s="26"/>
      <c r="E15" s="26"/>
      <c r="F15" s="26"/>
      <c r="G15" s="26"/>
      <c r="H15" s="26"/>
      <c r="I15" s="26"/>
      <c r="J15" s="26"/>
      <c r="K15" s="119">
        <f t="shared" ref="K15:L21" si="2">+C15+E15+G15+I15</f>
        <v>0</v>
      </c>
      <c r="L15" s="119">
        <f t="shared" si="2"/>
        <v>0</v>
      </c>
      <c r="M15" s="120">
        <f t="shared" ref="M15:M22" si="3">+K15+L15</f>
        <v>0</v>
      </c>
      <c r="N15" s="24"/>
    </row>
    <row r="16" spans="1:14" s="25" customFormat="1" ht="30" customHeight="1" x14ac:dyDescent="0.25">
      <c r="B16" s="30" t="str">
        <f>+'2.1 PERSONNEL (USD)'!B23</f>
        <v>Phd Thesis Students</v>
      </c>
      <c r="C16" s="26"/>
      <c r="D16" s="26"/>
      <c r="E16" s="26"/>
      <c r="F16" s="26"/>
      <c r="G16" s="26"/>
      <c r="H16" s="26"/>
      <c r="I16" s="26"/>
      <c r="J16" s="26"/>
      <c r="K16" s="119">
        <f t="shared" si="2"/>
        <v>0</v>
      </c>
      <c r="L16" s="119">
        <f t="shared" si="2"/>
        <v>0</v>
      </c>
      <c r="M16" s="120">
        <f t="shared" si="3"/>
        <v>0</v>
      </c>
      <c r="N16" s="24"/>
    </row>
    <row r="17" spans="2:14" s="25" customFormat="1" ht="30" customHeight="1" x14ac:dyDescent="0.25">
      <c r="B17" s="30" t="str">
        <f>+'2.1 PERSONNEL (USD)'!B24</f>
        <v>Master Thesis Students</v>
      </c>
      <c r="C17" s="26"/>
      <c r="D17" s="26"/>
      <c r="E17" s="26"/>
      <c r="F17" s="26"/>
      <c r="G17" s="26"/>
      <c r="H17" s="26"/>
      <c r="I17" s="26"/>
      <c r="J17" s="26"/>
      <c r="K17" s="119">
        <f t="shared" ref="K17" si="4">+C17+E17+G17+I17</f>
        <v>0</v>
      </c>
      <c r="L17" s="119">
        <f t="shared" ref="L17" si="5">+D17+F17+H17+J17</f>
        <v>0</v>
      </c>
      <c r="M17" s="120">
        <f t="shared" ref="M17" si="6">+K17+L17</f>
        <v>0</v>
      </c>
      <c r="N17" s="24"/>
    </row>
    <row r="18" spans="2:14" s="25" customFormat="1" ht="30" customHeight="1" x14ac:dyDescent="0.25">
      <c r="B18" s="30" t="str">
        <f>+'2.1 PERSONNEL (USD)'!B25</f>
        <v>Undergraduated Thesis Students</v>
      </c>
      <c r="C18" s="26"/>
      <c r="D18" s="26"/>
      <c r="E18" s="26"/>
      <c r="F18" s="26"/>
      <c r="G18" s="26"/>
      <c r="H18" s="26"/>
      <c r="I18" s="26"/>
      <c r="J18" s="26"/>
      <c r="K18" s="119">
        <f t="shared" si="2"/>
        <v>0</v>
      </c>
      <c r="L18" s="119">
        <f t="shared" si="2"/>
        <v>0</v>
      </c>
      <c r="M18" s="120">
        <f t="shared" si="3"/>
        <v>0</v>
      </c>
      <c r="N18" s="24"/>
    </row>
    <row r="19" spans="2:14" s="25" customFormat="1" ht="30" customHeight="1" x14ac:dyDescent="0.25">
      <c r="B19" s="30" t="str">
        <f>+'2.1 PERSONNEL (USD)'!B27</f>
        <v>Professionals and Technicians</v>
      </c>
      <c r="C19" s="26"/>
      <c r="D19" s="26"/>
      <c r="E19" s="26"/>
      <c r="F19" s="26"/>
      <c r="G19" s="26"/>
      <c r="H19" s="26"/>
      <c r="I19" s="26"/>
      <c r="J19" s="26"/>
      <c r="K19" s="119">
        <f t="shared" si="2"/>
        <v>0</v>
      </c>
      <c r="L19" s="119">
        <f t="shared" si="2"/>
        <v>0</v>
      </c>
      <c r="M19" s="120">
        <f t="shared" si="3"/>
        <v>0</v>
      </c>
      <c r="N19" s="24"/>
    </row>
    <row r="20" spans="2:14" s="25" customFormat="1" ht="30" customHeight="1" x14ac:dyDescent="0.25">
      <c r="B20" s="30" t="str">
        <f>+'2.1 PERSONNEL (USD)'!B28</f>
        <v>Project Administrative Staff</v>
      </c>
      <c r="C20" s="26"/>
      <c r="D20" s="26"/>
      <c r="E20" s="26"/>
      <c r="F20" s="26"/>
      <c r="G20" s="26"/>
      <c r="H20" s="26"/>
      <c r="I20" s="26"/>
      <c r="J20" s="26"/>
      <c r="K20" s="119">
        <f t="shared" si="2"/>
        <v>0</v>
      </c>
      <c r="L20" s="119">
        <f t="shared" si="2"/>
        <v>0</v>
      </c>
      <c r="M20" s="120">
        <f t="shared" si="3"/>
        <v>0</v>
      </c>
      <c r="N20" s="24"/>
    </row>
    <row r="21" spans="2:14" s="25" customFormat="1" ht="30" customHeight="1" x14ac:dyDescent="0.25">
      <c r="B21" s="139" t="str">
        <f>+'2.1 PERSONNEL (USD)'!B29</f>
        <v>Research Assistants</v>
      </c>
      <c r="C21" s="26"/>
      <c r="D21" s="26"/>
      <c r="E21" s="26"/>
      <c r="F21" s="26"/>
      <c r="G21" s="26"/>
      <c r="H21" s="26"/>
      <c r="I21" s="273"/>
      <c r="J21" s="273"/>
      <c r="K21" s="119">
        <f t="shared" si="2"/>
        <v>0</v>
      </c>
      <c r="L21" s="119">
        <f t="shared" si="2"/>
        <v>0</v>
      </c>
      <c r="M21" s="143">
        <f t="shared" si="3"/>
        <v>0</v>
      </c>
      <c r="N21" s="24"/>
    </row>
    <row r="22" spans="2:14" s="25" customFormat="1" ht="30" customHeight="1" x14ac:dyDescent="0.25">
      <c r="B22" s="23" t="s">
        <v>52</v>
      </c>
      <c r="C22" s="118">
        <f>C23+C24</f>
        <v>0</v>
      </c>
      <c r="D22" s="118">
        <f t="shared" ref="D22:J22" si="7">D23+D24</f>
        <v>0</v>
      </c>
      <c r="E22" s="118">
        <f t="shared" si="7"/>
        <v>0</v>
      </c>
      <c r="F22" s="118">
        <f t="shared" si="7"/>
        <v>0</v>
      </c>
      <c r="G22" s="118">
        <f t="shared" si="7"/>
        <v>0</v>
      </c>
      <c r="H22" s="118">
        <f t="shared" si="7"/>
        <v>0</v>
      </c>
      <c r="I22" s="118">
        <f t="shared" si="7"/>
        <v>0</v>
      </c>
      <c r="J22" s="118">
        <f t="shared" si="7"/>
        <v>0</v>
      </c>
      <c r="K22" s="123">
        <f>+C22+E22+G22+I22</f>
        <v>0</v>
      </c>
      <c r="L22" s="123">
        <f>+D22+F22+H22+J22</f>
        <v>0</v>
      </c>
      <c r="M22" s="123">
        <f t="shared" si="3"/>
        <v>0</v>
      </c>
      <c r="N22" s="24"/>
    </row>
    <row r="23" spans="2:14" s="25" customFormat="1" ht="30" customHeight="1" x14ac:dyDescent="0.25">
      <c r="B23" s="138" t="s">
        <v>51</v>
      </c>
      <c r="C23" s="26"/>
      <c r="D23" s="26"/>
      <c r="E23" s="26"/>
      <c r="F23" s="26"/>
      <c r="G23" s="26"/>
      <c r="H23" s="26"/>
      <c r="I23" s="273"/>
      <c r="J23" s="273"/>
      <c r="K23" s="123">
        <f>+C23+E23+G23+I23</f>
        <v>0</v>
      </c>
      <c r="L23" s="123">
        <f t="shared" ref="L23:L26" si="8">+D23+F23+H23+J23</f>
        <v>0</v>
      </c>
      <c r="M23" s="118">
        <f>+K23+L23</f>
        <v>0</v>
      </c>
      <c r="N23" s="24"/>
    </row>
    <row r="24" spans="2:14" s="29" customFormat="1" ht="30" customHeight="1" x14ac:dyDescent="0.25">
      <c r="B24" s="138" t="s">
        <v>52</v>
      </c>
      <c r="C24" s="26"/>
      <c r="D24" s="26"/>
      <c r="E24" s="26"/>
      <c r="F24" s="26"/>
      <c r="G24" s="26"/>
      <c r="H24" s="26"/>
      <c r="I24" s="273"/>
      <c r="J24" s="273"/>
      <c r="K24" s="123">
        <f t="shared" ref="K24:K26" si="9">+C24+E24+G24+I24</f>
        <v>0</v>
      </c>
      <c r="L24" s="123">
        <f t="shared" si="8"/>
        <v>0</v>
      </c>
      <c r="M24" s="118">
        <f>+K24+L24</f>
        <v>0</v>
      </c>
      <c r="N24" s="28"/>
    </row>
    <row r="25" spans="2:14" s="25" customFormat="1" ht="30" customHeight="1" x14ac:dyDescent="0.25">
      <c r="B25" s="23" t="s">
        <v>54</v>
      </c>
      <c r="C25" s="146"/>
      <c r="D25" s="146"/>
      <c r="E25" s="146"/>
      <c r="F25" s="146"/>
      <c r="G25" s="146"/>
      <c r="H25" s="146"/>
      <c r="I25" s="146"/>
      <c r="J25" s="146"/>
      <c r="K25" s="123">
        <f t="shared" si="9"/>
        <v>0</v>
      </c>
      <c r="L25" s="123">
        <f t="shared" si="8"/>
        <v>0</v>
      </c>
      <c r="M25" s="118">
        <f>+K25+L25</f>
        <v>0</v>
      </c>
      <c r="N25" s="24"/>
    </row>
    <row r="26" spans="2:14" s="25" customFormat="1" ht="30" customHeight="1" x14ac:dyDescent="0.25">
      <c r="B26" s="23" t="s">
        <v>67</v>
      </c>
      <c r="C26" s="146"/>
      <c r="D26" s="146"/>
      <c r="E26" s="146"/>
      <c r="F26" s="146"/>
      <c r="G26" s="146"/>
      <c r="H26" s="146"/>
      <c r="I26" s="146"/>
      <c r="J26" s="146"/>
      <c r="K26" s="123">
        <f t="shared" si="9"/>
        <v>0</v>
      </c>
      <c r="L26" s="123">
        <f t="shared" si="8"/>
        <v>0</v>
      </c>
      <c r="M26" s="118">
        <f>+K26+L26</f>
        <v>0</v>
      </c>
      <c r="N26" s="24"/>
    </row>
    <row r="27" spans="2:14" s="25" customFormat="1" ht="30" customHeight="1" x14ac:dyDescent="0.25">
      <c r="B27" s="32" t="s">
        <v>87</v>
      </c>
      <c r="C27" s="74">
        <f t="shared" ref="C27:J27" si="10">+C13+SUM(C23:C26)</f>
        <v>0</v>
      </c>
      <c r="D27" s="74">
        <f t="shared" si="10"/>
        <v>0</v>
      </c>
      <c r="E27" s="74">
        <f t="shared" si="10"/>
        <v>0</v>
      </c>
      <c r="F27" s="74">
        <f t="shared" si="10"/>
        <v>0</v>
      </c>
      <c r="G27" s="74">
        <f t="shared" si="10"/>
        <v>0</v>
      </c>
      <c r="H27" s="74">
        <f t="shared" si="10"/>
        <v>0</v>
      </c>
      <c r="I27" s="74">
        <f t="shared" si="10"/>
        <v>0</v>
      </c>
      <c r="J27" s="74">
        <f t="shared" si="10"/>
        <v>0</v>
      </c>
      <c r="K27" s="74">
        <f>+C27+E27+G27+I27</f>
        <v>0</v>
      </c>
      <c r="L27" s="74">
        <f>+D27+F27+H27+J27</f>
        <v>0</v>
      </c>
      <c r="M27" s="74">
        <f>+K27+L27</f>
        <v>0</v>
      </c>
      <c r="N27" s="24"/>
    </row>
  </sheetData>
  <mergeCells count="14">
    <mergeCell ref="C10:M10"/>
    <mergeCell ref="C9:M9"/>
    <mergeCell ref="B1:M1"/>
    <mergeCell ref="C3:M3"/>
    <mergeCell ref="C4:M4"/>
    <mergeCell ref="C5:M5"/>
    <mergeCell ref="C6:M6"/>
    <mergeCell ref="B10:B12"/>
    <mergeCell ref="C11:D11"/>
    <mergeCell ref="E11:F11"/>
    <mergeCell ref="G11:H11"/>
    <mergeCell ref="K11:L11"/>
    <mergeCell ref="M11:M12"/>
    <mergeCell ref="I11:J11"/>
  </mergeCells>
  <pageMargins left="0.25" right="0.25" top="0.75" bottom="0.75" header="0.3" footer="0.3"/>
  <pageSetup scale="7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27"/>
  <sheetViews>
    <sheetView view="pageBreakPreview" zoomScaleNormal="100" zoomScaleSheetLayoutView="100" workbookViewId="0">
      <selection activeCell="C6" sqref="C6:M6"/>
    </sheetView>
  </sheetViews>
  <sheetFormatPr baseColWidth="10" defaultColWidth="11.42578125" defaultRowHeight="11.25" x14ac:dyDescent="0.15"/>
  <cols>
    <col min="1" max="1" width="1.28515625" style="17" customWidth="1"/>
    <col min="2" max="2" width="33.28515625" style="17" customWidth="1"/>
    <col min="3" max="3" width="13.140625" style="17" customWidth="1"/>
    <col min="4" max="10" width="13.140625" style="34" customWidth="1"/>
    <col min="11" max="12" width="13.140625" style="35" customWidth="1"/>
    <col min="13" max="13" width="16.42578125" style="35" customWidth="1"/>
    <col min="14" max="14" width="2" style="3" customWidth="1"/>
    <col min="15" max="16384" width="11.42578125" style="17"/>
  </cols>
  <sheetData>
    <row r="1" spans="1:14" s="2" customFormat="1" ht="26.25" customHeight="1" x14ac:dyDescent="0.15">
      <c r="A1" s="1"/>
      <c r="B1" s="311" t="s">
        <v>64</v>
      </c>
      <c r="C1" s="311"/>
      <c r="D1" s="311"/>
      <c r="E1" s="311"/>
      <c r="F1" s="311"/>
      <c r="G1" s="311"/>
      <c r="H1" s="311"/>
      <c r="I1" s="311"/>
      <c r="J1" s="311"/>
      <c r="K1" s="311"/>
      <c r="L1" s="311"/>
      <c r="M1" s="311"/>
    </row>
    <row r="2" spans="1:14" s="8" customFormat="1" ht="12.75" customHeight="1" x14ac:dyDescent="0.15">
      <c r="A2" s="3"/>
      <c r="B2" s="4"/>
      <c r="C2" s="4"/>
      <c r="D2" s="5"/>
      <c r="E2" s="6"/>
      <c r="F2" s="6"/>
      <c r="G2" s="6"/>
      <c r="H2" s="6"/>
      <c r="I2" s="6"/>
      <c r="J2" s="6"/>
      <c r="K2" s="7"/>
      <c r="L2" s="7"/>
      <c r="M2" s="7"/>
    </row>
    <row r="3" spans="1:14" s="14" customFormat="1" ht="20.100000000000001" customHeight="1" x14ac:dyDescent="0.25">
      <c r="A3" s="9"/>
      <c r="B3" s="10" t="s">
        <v>2</v>
      </c>
      <c r="C3" s="392">
        <f>+'2. ANID BUDGET (M$)'!C3</f>
        <v>0</v>
      </c>
      <c r="D3" s="393"/>
      <c r="E3" s="393"/>
      <c r="F3" s="393"/>
      <c r="G3" s="393"/>
      <c r="H3" s="393"/>
      <c r="I3" s="393"/>
      <c r="J3" s="393"/>
      <c r="K3" s="393"/>
      <c r="L3" s="393"/>
      <c r="M3" s="394"/>
      <c r="N3" s="13"/>
    </row>
    <row r="4" spans="1:14" s="14" customFormat="1" ht="20.100000000000001" customHeight="1" x14ac:dyDescent="0.25">
      <c r="A4" s="9"/>
      <c r="B4" s="10" t="s">
        <v>0</v>
      </c>
      <c r="C4" s="392">
        <f>+'2. ANID BUDGET (M$)'!C4</f>
        <v>0</v>
      </c>
      <c r="D4" s="393"/>
      <c r="E4" s="393"/>
      <c r="F4" s="393"/>
      <c r="G4" s="393"/>
      <c r="H4" s="393"/>
      <c r="I4" s="393"/>
      <c r="J4" s="393"/>
      <c r="K4" s="393"/>
      <c r="L4" s="393"/>
      <c r="M4" s="394"/>
      <c r="N4" s="13"/>
    </row>
    <row r="5" spans="1:14" s="14" customFormat="1" ht="20.100000000000001" customHeight="1" x14ac:dyDescent="0.25">
      <c r="A5" s="9"/>
      <c r="B5" s="117" t="s">
        <v>38</v>
      </c>
      <c r="C5" s="405">
        <f>+'2. ANID BUDGET (M$)'!C5</f>
        <v>0</v>
      </c>
      <c r="D5" s="406"/>
      <c r="E5" s="406"/>
      <c r="F5" s="406"/>
      <c r="G5" s="406"/>
      <c r="H5" s="406"/>
      <c r="I5" s="406"/>
      <c r="J5" s="406"/>
      <c r="K5" s="406"/>
      <c r="L5" s="406"/>
      <c r="M5" s="407"/>
      <c r="N5" s="13"/>
    </row>
    <row r="6" spans="1:14" s="14" customFormat="1" ht="20.100000000000001" customHeight="1" x14ac:dyDescent="0.25">
      <c r="A6" s="9"/>
      <c r="B6" s="117" t="s">
        <v>62</v>
      </c>
      <c r="C6" s="395">
        <f>+'2. ANID BUDGET (M$)'!C7</f>
        <v>0</v>
      </c>
      <c r="D6" s="396"/>
      <c r="E6" s="396"/>
      <c r="F6" s="396"/>
      <c r="G6" s="396"/>
      <c r="H6" s="396"/>
      <c r="I6" s="396"/>
      <c r="J6" s="396"/>
      <c r="K6" s="396"/>
      <c r="L6" s="396"/>
      <c r="M6" s="397"/>
      <c r="N6" s="13"/>
    </row>
    <row r="7" spans="1:14" ht="5.65" customHeight="1" x14ac:dyDescent="0.15">
      <c r="A7" s="3"/>
      <c r="B7" s="15"/>
      <c r="C7" s="15"/>
      <c r="D7" s="16"/>
      <c r="E7" s="16"/>
      <c r="F7" s="16"/>
      <c r="G7" s="16"/>
      <c r="H7" s="16"/>
      <c r="I7" s="16"/>
      <c r="J7" s="16"/>
      <c r="K7" s="1"/>
      <c r="L7" s="1"/>
      <c r="M7" s="1"/>
    </row>
    <row r="8" spans="1:14" ht="4.7" customHeight="1" x14ac:dyDescent="0.15">
      <c r="A8" s="3"/>
      <c r="B8" s="15"/>
      <c r="C8" s="15"/>
      <c r="D8" s="16"/>
      <c r="E8" s="16"/>
      <c r="F8" s="16"/>
      <c r="G8" s="16"/>
      <c r="H8" s="16"/>
      <c r="I8" s="16"/>
      <c r="J8" s="16"/>
      <c r="K8" s="1"/>
      <c r="L8" s="1"/>
      <c r="M8" s="1"/>
    </row>
    <row r="9" spans="1:14" ht="17.25" customHeight="1" x14ac:dyDescent="0.15">
      <c r="A9" s="3"/>
      <c r="B9" s="46" t="s">
        <v>73</v>
      </c>
      <c r="C9" s="402" t="s">
        <v>84</v>
      </c>
      <c r="D9" s="403"/>
      <c r="E9" s="403"/>
      <c r="F9" s="403"/>
      <c r="G9" s="403"/>
      <c r="H9" s="403"/>
      <c r="I9" s="403"/>
      <c r="J9" s="403"/>
      <c r="K9" s="403"/>
      <c r="L9" s="403"/>
      <c r="M9" s="404"/>
    </row>
    <row r="10" spans="1:14" s="18" customFormat="1" ht="20.25" customHeight="1" x14ac:dyDescent="0.25">
      <c r="A10" s="9"/>
      <c r="B10" s="408" t="s">
        <v>40</v>
      </c>
      <c r="C10" s="399" t="s">
        <v>3</v>
      </c>
      <c r="D10" s="400"/>
      <c r="E10" s="400"/>
      <c r="F10" s="400"/>
      <c r="G10" s="400"/>
      <c r="H10" s="400"/>
      <c r="I10" s="400"/>
      <c r="J10" s="400"/>
      <c r="K10" s="400"/>
      <c r="L10" s="400"/>
      <c r="M10" s="401"/>
      <c r="N10" s="9"/>
    </row>
    <row r="11" spans="1:14" s="18" customFormat="1" ht="27" customHeight="1" x14ac:dyDescent="0.25">
      <c r="A11" s="9"/>
      <c r="B11" s="409"/>
      <c r="C11" s="388" t="s">
        <v>7</v>
      </c>
      <c r="D11" s="389"/>
      <c r="E11" s="388" t="s">
        <v>8</v>
      </c>
      <c r="F11" s="389"/>
      <c r="G11" s="388" t="s">
        <v>9</v>
      </c>
      <c r="H11" s="389"/>
      <c r="I11" s="388" t="s">
        <v>106</v>
      </c>
      <c r="J11" s="389"/>
      <c r="K11" s="388" t="s">
        <v>1</v>
      </c>
      <c r="L11" s="389"/>
      <c r="M11" s="390" t="s">
        <v>1</v>
      </c>
      <c r="N11" s="9"/>
    </row>
    <row r="12" spans="1:14" s="18" customFormat="1" ht="22.5" x14ac:dyDescent="0.25">
      <c r="A12" s="9"/>
      <c r="B12" s="410"/>
      <c r="C12" s="21" t="s">
        <v>4</v>
      </c>
      <c r="D12" s="22" t="s">
        <v>5</v>
      </c>
      <c r="E12" s="21" t="s">
        <v>4</v>
      </c>
      <c r="F12" s="22" t="s">
        <v>5</v>
      </c>
      <c r="G12" s="21" t="s">
        <v>4</v>
      </c>
      <c r="H12" s="22" t="s">
        <v>5</v>
      </c>
      <c r="I12" s="21" t="s">
        <v>4</v>
      </c>
      <c r="J12" s="22" t="s">
        <v>5</v>
      </c>
      <c r="K12" s="21" t="s">
        <v>4</v>
      </c>
      <c r="L12" s="22" t="s">
        <v>5</v>
      </c>
      <c r="M12" s="391"/>
      <c r="N12" s="9"/>
    </row>
    <row r="13" spans="1:14" s="25" customFormat="1" ht="30" customHeight="1" x14ac:dyDescent="0.25">
      <c r="B13" s="23" t="s">
        <v>12</v>
      </c>
      <c r="C13" s="118">
        <f>SUM(C14:C21)</f>
        <v>0</v>
      </c>
      <c r="D13" s="118">
        <f t="shared" ref="D13:H13" si="0">SUM(D14:D21)</f>
        <v>0</v>
      </c>
      <c r="E13" s="118">
        <f t="shared" si="0"/>
        <v>0</v>
      </c>
      <c r="F13" s="118">
        <f t="shared" si="0"/>
        <v>0</v>
      </c>
      <c r="G13" s="118">
        <f t="shared" si="0"/>
        <v>0</v>
      </c>
      <c r="H13" s="118">
        <f t="shared" si="0"/>
        <v>0</v>
      </c>
      <c r="I13" s="118">
        <f t="shared" ref="I13:J13" si="1">SUM(I14:I21)</f>
        <v>0</v>
      </c>
      <c r="J13" s="118">
        <f t="shared" si="1"/>
        <v>0</v>
      </c>
      <c r="K13" s="118">
        <f>SUM(K14:K21)</f>
        <v>0</v>
      </c>
      <c r="L13" s="118">
        <f t="shared" ref="L13" si="2">SUM(L14:L21)</f>
        <v>0</v>
      </c>
      <c r="M13" s="118">
        <f>SUM(M14:M21)</f>
        <v>0</v>
      </c>
      <c r="N13" s="24"/>
    </row>
    <row r="14" spans="1:14" s="25" customFormat="1" ht="30" customHeight="1" x14ac:dyDescent="0.25">
      <c r="B14" s="30" t="s">
        <v>13</v>
      </c>
      <c r="C14" s="26"/>
      <c r="D14" s="26"/>
      <c r="E14" s="26"/>
      <c r="F14" s="26"/>
      <c r="G14" s="26"/>
      <c r="H14" s="26"/>
      <c r="I14" s="26"/>
      <c r="J14" s="26"/>
      <c r="K14" s="119">
        <f>+C14+E14+G14+I14</f>
        <v>0</v>
      </c>
      <c r="L14" s="119">
        <f>+D14+F14+H14+J14</f>
        <v>0</v>
      </c>
      <c r="M14" s="119">
        <f>+K14+L14</f>
        <v>0</v>
      </c>
      <c r="N14" s="24"/>
    </row>
    <row r="15" spans="1:14" s="25" customFormat="1" ht="30" customHeight="1" x14ac:dyDescent="0.25">
      <c r="B15" s="30" t="str">
        <f>+'2.1 PERSONNEL (USD)'!B22</f>
        <v xml:space="preserve">Postdocs </v>
      </c>
      <c r="C15" s="26"/>
      <c r="D15" s="26"/>
      <c r="E15" s="26"/>
      <c r="F15" s="26"/>
      <c r="G15" s="26"/>
      <c r="H15" s="26"/>
      <c r="I15" s="26"/>
      <c r="J15" s="26"/>
      <c r="K15" s="119">
        <f t="shared" ref="K15:L21" si="3">+C15+E15+G15+I15</f>
        <v>0</v>
      </c>
      <c r="L15" s="119">
        <f t="shared" si="3"/>
        <v>0</v>
      </c>
      <c r="M15" s="120">
        <f t="shared" ref="M15:M22" si="4">+K15+L15</f>
        <v>0</v>
      </c>
      <c r="N15" s="24"/>
    </row>
    <row r="16" spans="1:14" s="25" customFormat="1" ht="30" customHeight="1" x14ac:dyDescent="0.25">
      <c r="B16" s="30" t="str">
        <f>+'2.1 PERSONNEL (USD)'!B23</f>
        <v>Phd Thesis Students</v>
      </c>
      <c r="C16" s="26"/>
      <c r="D16" s="26"/>
      <c r="E16" s="26"/>
      <c r="F16" s="26"/>
      <c r="G16" s="26"/>
      <c r="H16" s="26"/>
      <c r="I16" s="26"/>
      <c r="J16" s="26"/>
      <c r="K16" s="119">
        <f t="shared" si="3"/>
        <v>0</v>
      </c>
      <c r="L16" s="119">
        <f t="shared" si="3"/>
        <v>0</v>
      </c>
      <c r="M16" s="120">
        <f t="shared" si="4"/>
        <v>0</v>
      </c>
      <c r="N16" s="24"/>
    </row>
    <row r="17" spans="2:14" s="25" customFormat="1" ht="30" customHeight="1" x14ac:dyDescent="0.25">
      <c r="B17" s="30" t="str">
        <f>+'2.1 PERSONNEL (USD)'!B24</f>
        <v>Master Thesis Students</v>
      </c>
      <c r="C17" s="26"/>
      <c r="D17" s="26"/>
      <c r="E17" s="26"/>
      <c r="F17" s="26"/>
      <c r="G17" s="26"/>
      <c r="H17" s="26"/>
      <c r="I17" s="26"/>
      <c r="J17" s="26"/>
      <c r="K17" s="119">
        <f t="shared" ref="K17" si="5">+C17+E17+G17+I17</f>
        <v>0</v>
      </c>
      <c r="L17" s="119">
        <f t="shared" ref="L17" si="6">+D17+F17+H17+J17</f>
        <v>0</v>
      </c>
      <c r="M17" s="120">
        <f t="shared" ref="M17" si="7">+K17+L17</f>
        <v>0</v>
      </c>
      <c r="N17" s="24"/>
    </row>
    <row r="18" spans="2:14" s="25" customFormat="1" ht="30" customHeight="1" x14ac:dyDescent="0.25">
      <c r="B18" s="30" t="str">
        <f>+'2.1 PERSONNEL (USD)'!B25</f>
        <v>Undergraduated Thesis Students</v>
      </c>
      <c r="C18" s="26"/>
      <c r="D18" s="26"/>
      <c r="E18" s="26"/>
      <c r="F18" s="26"/>
      <c r="G18" s="26"/>
      <c r="H18" s="26"/>
      <c r="I18" s="26"/>
      <c r="J18" s="26"/>
      <c r="K18" s="119">
        <f t="shared" si="3"/>
        <v>0</v>
      </c>
      <c r="L18" s="119">
        <f t="shared" si="3"/>
        <v>0</v>
      </c>
      <c r="M18" s="120">
        <f t="shared" si="4"/>
        <v>0</v>
      </c>
      <c r="N18" s="24"/>
    </row>
    <row r="19" spans="2:14" s="25" customFormat="1" ht="30" customHeight="1" x14ac:dyDescent="0.25">
      <c r="B19" s="30" t="str">
        <f>+'2.1 PERSONNEL (USD)'!B27</f>
        <v>Professionals and Technicians</v>
      </c>
      <c r="C19" s="26"/>
      <c r="D19" s="26"/>
      <c r="E19" s="26"/>
      <c r="F19" s="26"/>
      <c r="G19" s="26"/>
      <c r="H19" s="26"/>
      <c r="I19" s="26"/>
      <c r="J19" s="26"/>
      <c r="K19" s="119">
        <f t="shared" si="3"/>
        <v>0</v>
      </c>
      <c r="L19" s="119">
        <f t="shared" si="3"/>
        <v>0</v>
      </c>
      <c r="M19" s="120">
        <f t="shared" si="4"/>
        <v>0</v>
      </c>
      <c r="N19" s="24"/>
    </row>
    <row r="20" spans="2:14" s="25" customFormat="1" ht="30" customHeight="1" x14ac:dyDescent="0.25">
      <c r="B20" s="30" t="str">
        <f>+'2.1 PERSONNEL (USD)'!B28</f>
        <v>Project Administrative Staff</v>
      </c>
      <c r="C20" s="26"/>
      <c r="D20" s="26"/>
      <c r="E20" s="26"/>
      <c r="F20" s="26"/>
      <c r="G20" s="26"/>
      <c r="H20" s="26"/>
      <c r="I20" s="26"/>
      <c r="J20" s="26"/>
      <c r="K20" s="119">
        <f t="shared" si="3"/>
        <v>0</v>
      </c>
      <c r="L20" s="119">
        <f t="shared" si="3"/>
        <v>0</v>
      </c>
      <c r="M20" s="120">
        <f t="shared" si="4"/>
        <v>0</v>
      </c>
      <c r="N20" s="24"/>
    </row>
    <row r="21" spans="2:14" s="25" customFormat="1" ht="30" customHeight="1" x14ac:dyDescent="0.25">
      <c r="B21" s="30" t="str">
        <f>+'2.1 PERSONNEL (USD)'!B29</f>
        <v>Research Assistants</v>
      </c>
      <c r="C21" s="26"/>
      <c r="D21" s="26"/>
      <c r="E21" s="26"/>
      <c r="F21" s="26"/>
      <c r="G21" s="26"/>
      <c r="H21" s="26"/>
      <c r="I21" s="273"/>
      <c r="J21" s="273"/>
      <c r="K21" s="119">
        <f t="shared" si="3"/>
        <v>0</v>
      </c>
      <c r="L21" s="119">
        <f t="shared" si="3"/>
        <v>0</v>
      </c>
      <c r="M21" s="143">
        <f t="shared" si="4"/>
        <v>0</v>
      </c>
      <c r="N21" s="24"/>
    </row>
    <row r="22" spans="2:14" s="25" customFormat="1" ht="30" customHeight="1" x14ac:dyDescent="0.25">
      <c r="B22" s="23" t="s">
        <v>52</v>
      </c>
      <c r="C22" s="118">
        <f>+C23+C24</f>
        <v>0</v>
      </c>
      <c r="D22" s="118">
        <f t="shared" ref="D22:H22" si="8">+D23+D24</f>
        <v>0</v>
      </c>
      <c r="E22" s="118">
        <f t="shared" si="8"/>
        <v>0</v>
      </c>
      <c r="F22" s="118">
        <f t="shared" si="8"/>
        <v>0</v>
      </c>
      <c r="G22" s="118">
        <f t="shared" si="8"/>
        <v>0</v>
      </c>
      <c r="H22" s="118">
        <f t="shared" si="8"/>
        <v>0</v>
      </c>
      <c r="I22" s="118">
        <f>I23+I24</f>
        <v>0</v>
      </c>
      <c r="J22" s="118">
        <f t="shared" ref="J22" si="9">J23+J24</f>
        <v>0</v>
      </c>
      <c r="K22" s="123">
        <f>+C22+E22+G22+I22</f>
        <v>0</v>
      </c>
      <c r="L22" s="123">
        <f>+D22+F22+H22+J22</f>
        <v>0</v>
      </c>
      <c r="M22" s="123">
        <f t="shared" si="4"/>
        <v>0</v>
      </c>
      <c r="N22" s="24"/>
    </row>
    <row r="23" spans="2:14" s="25" customFormat="1" ht="30" customHeight="1" x14ac:dyDescent="0.25">
      <c r="B23" s="138" t="s">
        <v>51</v>
      </c>
      <c r="C23" s="122"/>
      <c r="D23" s="122"/>
      <c r="E23" s="122"/>
      <c r="F23" s="122"/>
      <c r="G23" s="122"/>
      <c r="H23" s="122"/>
      <c r="I23" s="273"/>
      <c r="J23" s="273"/>
      <c r="K23" s="123">
        <f>+C23+E23+G23+I23</f>
        <v>0</v>
      </c>
      <c r="L23" s="123">
        <f t="shared" ref="L23:L26" si="10">+D23+F23+H23+J23</f>
        <v>0</v>
      </c>
      <c r="M23" s="118">
        <f>+K23+L23</f>
        <v>0</v>
      </c>
      <c r="N23" s="24"/>
    </row>
    <row r="24" spans="2:14" s="29" customFormat="1" ht="30" customHeight="1" x14ac:dyDescent="0.25">
      <c r="B24" s="138" t="s">
        <v>52</v>
      </c>
      <c r="C24" s="122"/>
      <c r="D24" s="122"/>
      <c r="E24" s="122"/>
      <c r="F24" s="122"/>
      <c r="G24" s="122"/>
      <c r="H24" s="122"/>
      <c r="I24" s="273"/>
      <c r="J24" s="273"/>
      <c r="K24" s="123">
        <f t="shared" ref="K24:K26" si="11">+C24+E24+G24+I24</f>
        <v>0</v>
      </c>
      <c r="L24" s="123">
        <f t="shared" si="10"/>
        <v>0</v>
      </c>
      <c r="M24" s="118">
        <f>+K24+L24</f>
        <v>0</v>
      </c>
      <c r="N24" s="28"/>
    </row>
    <row r="25" spans="2:14" s="25" customFormat="1" ht="30" customHeight="1" x14ac:dyDescent="0.25">
      <c r="B25" s="23" t="s">
        <v>54</v>
      </c>
      <c r="C25" s="146"/>
      <c r="D25" s="146"/>
      <c r="E25" s="146"/>
      <c r="F25" s="146"/>
      <c r="G25" s="146"/>
      <c r="H25" s="146"/>
      <c r="I25" s="146"/>
      <c r="J25" s="146"/>
      <c r="K25" s="123">
        <f t="shared" si="11"/>
        <v>0</v>
      </c>
      <c r="L25" s="123">
        <f t="shared" si="10"/>
        <v>0</v>
      </c>
      <c r="M25" s="118">
        <f>+K25+L25</f>
        <v>0</v>
      </c>
      <c r="N25" s="24"/>
    </row>
    <row r="26" spans="2:14" s="25" customFormat="1" ht="30" customHeight="1" x14ac:dyDescent="0.25">
      <c r="B26" s="23" t="s">
        <v>67</v>
      </c>
      <c r="C26" s="146"/>
      <c r="D26" s="146"/>
      <c r="E26" s="146"/>
      <c r="F26" s="146"/>
      <c r="G26" s="146"/>
      <c r="H26" s="146"/>
      <c r="I26" s="146"/>
      <c r="J26" s="146"/>
      <c r="K26" s="123">
        <f t="shared" si="11"/>
        <v>0</v>
      </c>
      <c r="L26" s="123">
        <f t="shared" si="10"/>
        <v>0</v>
      </c>
      <c r="M26" s="118">
        <f>+K26+L26</f>
        <v>0</v>
      </c>
      <c r="N26" s="24"/>
    </row>
    <row r="27" spans="2:14" s="25" customFormat="1" ht="30" customHeight="1" x14ac:dyDescent="0.25">
      <c r="B27" s="32" t="s">
        <v>87</v>
      </c>
      <c r="C27" s="74">
        <f t="shared" ref="C27:J27" si="12">+C13+SUM(C23:C26)</f>
        <v>0</v>
      </c>
      <c r="D27" s="74">
        <f t="shared" si="12"/>
        <v>0</v>
      </c>
      <c r="E27" s="74">
        <f t="shared" si="12"/>
        <v>0</v>
      </c>
      <c r="F27" s="74">
        <f t="shared" si="12"/>
        <v>0</v>
      </c>
      <c r="G27" s="74">
        <f t="shared" si="12"/>
        <v>0</v>
      </c>
      <c r="H27" s="74">
        <f t="shared" si="12"/>
        <v>0</v>
      </c>
      <c r="I27" s="74">
        <f>+I13+SUM(I23:I26)</f>
        <v>0</v>
      </c>
      <c r="J27" s="74">
        <f t="shared" si="12"/>
        <v>0</v>
      </c>
      <c r="K27" s="74">
        <f>+C27+E27+G27+I27</f>
        <v>0</v>
      </c>
      <c r="L27" s="74">
        <f>+D27+F27+H27+J27</f>
        <v>0</v>
      </c>
      <c r="M27" s="74">
        <f>+K27+L27</f>
        <v>0</v>
      </c>
      <c r="N27" s="24"/>
    </row>
  </sheetData>
  <mergeCells count="14">
    <mergeCell ref="C10:M10"/>
    <mergeCell ref="C9:M9"/>
    <mergeCell ref="B1:M1"/>
    <mergeCell ref="C3:M3"/>
    <mergeCell ref="C4:M4"/>
    <mergeCell ref="C5:M5"/>
    <mergeCell ref="C6:M6"/>
    <mergeCell ref="B10:B12"/>
    <mergeCell ref="C11:D11"/>
    <mergeCell ref="E11:F11"/>
    <mergeCell ref="G11:H11"/>
    <mergeCell ref="K11:L11"/>
    <mergeCell ref="M11:M12"/>
    <mergeCell ref="I11:J11"/>
  </mergeCells>
  <pageMargins left="0.25" right="0.25" top="0.75" bottom="0.75" header="0.3" footer="0.3"/>
  <pageSetup scale="7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27"/>
  <sheetViews>
    <sheetView view="pageBreakPreview" topLeftCell="B1" zoomScaleNormal="100" zoomScaleSheetLayoutView="100" workbookViewId="0">
      <selection activeCell="C6" sqref="C6:M6"/>
    </sheetView>
  </sheetViews>
  <sheetFormatPr baseColWidth="10" defaultColWidth="11.42578125" defaultRowHeight="11.25" x14ac:dyDescent="0.15"/>
  <cols>
    <col min="1" max="1" width="1.28515625" style="17" customWidth="1"/>
    <col min="2" max="2" width="32.28515625" style="17" customWidth="1"/>
    <col min="3" max="3" width="13.140625" style="17" customWidth="1"/>
    <col min="4" max="10" width="13.140625" style="34" customWidth="1"/>
    <col min="11" max="12" width="13.140625" style="35" customWidth="1"/>
    <col min="13" max="13" width="15.42578125" style="35" customWidth="1"/>
    <col min="14" max="14" width="2" style="3" customWidth="1"/>
    <col min="15" max="16384" width="11.42578125" style="17"/>
  </cols>
  <sheetData>
    <row r="1" spans="1:14" s="2" customFormat="1" ht="26.25" customHeight="1" x14ac:dyDescent="0.15">
      <c r="A1" s="1"/>
      <c r="B1" s="311" t="s">
        <v>74</v>
      </c>
      <c r="C1" s="311"/>
      <c r="D1" s="311"/>
      <c r="E1" s="311"/>
      <c r="F1" s="311"/>
      <c r="G1" s="311"/>
      <c r="H1" s="311"/>
      <c r="I1" s="311"/>
      <c r="J1" s="311"/>
      <c r="K1" s="311"/>
      <c r="L1" s="311"/>
      <c r="M1" s="311"/>
    </row>
    <row r="2" spans="1:14" s="8" customFormat="1" ht="12.75" customHeight="1" x14ac:dyDescent="0.15">
      <c r="A2" s="3"/>
      <c r="B2" s="4"/>
      <c r="C2" s="4"/>
      <c r="D2" s="5"/>
      <c r="E2" s="6"/>
      <c r="F2" s="6"/>
      <c r="G2" s="6"/>
      <c r="H2" s="6"/>
      <c r="I2" s="6"/>
      <c r="J2" s="6"/>
      <c r="K2" s="7"/>
      <c r="L2" s="7"/>
      <c r="M2" s="7"/>
    </row>
    <row r="3" spans="1:14" s="14" customFormat="1" ht="20.100000000000001" customHeight="1" x14ac:dyDescent="0.25">
      <c r="A3" s="9"/>
      <c r="B3" s="10" t="s">
        <v>2</v>
      </c>
      <c r="C3" s="392">
        <f>+'2. ANID BUDGET (M$)'!C3</f>
        <v>0</v>
      </c>
      <c r="D3" s="393"/>
      <c r="E3" s="393"/>
      <c r="F3" s="393"/>
      <c r="G3" s="393"/>
      <c r="H3" s="393"/>
      <c r="I3" s="393"/>
      <c r="J3" s="393"/>
      <c r="K3" s="393"/>
      <c r="L3" s="393"/>
      <c r="M3" s="394"/>
      <c r="N3" s="13"/>
    </row>
    <row r="4" spans="1:14" s="14" customFormat="1" ht="20.100000000000001" customHeight="1" x14ac:dyDescent="0.25">
      <c r="A4" s="9"/>
      <c r="B4" s="10" t="s">
        <v>0</v>
      </c>
      <c r="C4" s="392">
        <f>+'2. ANID BUDGET (M$)'!C4</f>
        <v>0</v>
      </c>
      <c r="D4" s="393"/>
      <c r="E4" s="393"/>
      <c r="F4" s="393"/>
      <c r="G4" s="393"/>
      <c r="H4" s="393"/>
      <c r="I4" s="393"/>
      <c r="J4" s="393"/>
      <c r="K4" s="393"/>
      <c r="L4" s="393"/>
      <c r="M4" s="394"/>
      <c r="N4" s="13"/>
    </row>
    <row r="5" spans="1:14" s="14" customFormat="1" ht="20.100000000000001" customHeight="1" x14ac:dyDescent="0.25">
      <c r="A5" s="9"/>
      <c r="B5" s="117" t="s">
        <v>38</v>
      </c>
      <c r="C5" s="405">
        <f>+'2. ANID BUDGET (M$)'!C5</f>
        <v>0</v>
      </c>
      <c r="D5" s="406"/>
      <c r="E5" s="406"/>
      <c r="F5" s="406"/>
      <c r="G5" s="406"/>
      <c r="H5" s="406"/>
      <c r="I5" s="406"/>
      <c r="J5" s="406"/>
      <c r="K5" s="406"/>
      <c r="L5" s="406"/>
      <c r="M5" s="407"/>
      <c r="N5" s="13"/>
    </row>
    <row r="6" spans="1:14" s="14" customFormat="1" ht="20.100000000000001" customHeight="1" x14ac:dyDescent="0.25">
      <c r="A6" s="9"/>
      <c r="B6" s="117" t="s">
        <v>62</v>
      </c>
      <c r="C6" s="395">
        <f>+'2. ANID BUDGET (M$)'!C8</f>
        <v>0</v>
      </c>
      <c r="D6" s="396"/>
      <c r="E6" s="396"/>
      <c r="F6" s="396"/>
      <c r="G6" s="396"/>
      <c r="H6" s="396"/>
      <c r="I6" s="396"/>
      <c r="J6" s="396"/>
      <c r="K6" s="396"/>
      <c r="L6" s="396"/>
      <c r="M6" s="397"/>
      <c r="N6" s="13"/>
    </row>
    <row r="7" spans="1:14" ht="5.45" customHeight="1" x14ac:dyDescent="0.15">
      <c r="A7" s="3"/>
      <c r="B7" s="15"/>
      <c r="C7" s="15"/>
      <c r="D7" s="16"/>
      <c r="E7" s="16"/>
      <c r="F7" s="16"/>
      <c r="G7" s="16"/>
      <c r="H7" s="16"/>
      <c r="I7" s="16"/>
      <c r="J7" s="16"/>
      <c r="K7" s="1"/>
      <c r="L7" s="1"/>
      <c r="M7" s="1"/>
    </row>
    <row r="8" spans="1:14" ht="4.3499999999999996" customHeight="1" x14ac:dyDescent="0.15">
      <c r="A8" s="3"/>
      <c r="B8" s="15"/>
      <c r="C8" s="15"/>
      <c r="D8" s="16"/>
      <c r="E8" s="16"/>
      <c r="F8" s="16"/>
      <c r="G8" s="16"/>
      <c r="H8" s="16"/>
      <c r="I8" s="16"/>
      <c r="J8" s="16"/>
      <c r="K8" s="1"/>
      <c r="L8" s="1"/>
      <c r="M8" s="1"/>
    </row>
    <row r="9" spans="1:14" ht="17.25" customHeight="1" x14ac:dyDescent="0.15">
      <c r="A9" s="3"/>
      <c r="B9" s="46" t="s">
        <v>73</v>
      </c>
      <c r="C9" s="402" t="s">
        <v>85</v>
      </c>
      <c r="D9" s="403"/>
      <c r="E9" s="403"/>
      <c r="F9" s="403"/>
      <c r="G9" s="403"/>
      <c r="H9" s="403"/>
      <c r="I9" s="403"/>
      <c r="J9" s="403"/>
      <c r="K9" s="403"/>
      <c r="L9" s="403"/>
      <c r="M9" s="404"/>
    </row>
    <row r="10" spans="1:14" s="18" customFormat="1" ht="20.25" customHeight="1" x14ac:dyDescent="0.25">
      <c r="A10" s="9"/>
      <c r="B10" s="408" t="s">
        <v>40</v>
      </c>
      <c r="C10" s="399" t="s">
        <v>3</v>
      </c>
      <c r="D10" s="400"/>
      <c r="E10" s="400"/>
      <c r="F10" s="400"/>
      <c r="G10" s="400"/>
      <c r="H10" s="400"/>
      <c r="I10" s="400"/>
      <c r="J10" s="400"/>
      <c r="K10" s="400"/>
      <c r="L10" s="400"/>
      <c r="M10" s="401"/>
      <c r="N10" s="9"/>
    </row>
    <row r="11" spans="1:14" s="18" customFormat="1" ht="27" customHeight="1" x14ac:dyDescent="0.25">
      <c r="A11" s="9"/>
      <c r="B11" s="409"/>
      <c r="C11" s="388" t="s">
        <v>7</v>
      </c>
      <c r="D11" s="389"/>
      <c r="E11" s="388" t="s">
        <v>8</v>
      </c>
      <c r="F11" s="389"/>
      <c r="G11" s="388" t="s">
        <v>9</v>
      </c>
      <c r="H11" s="389"/>
      <c r="I11" s="388" t="s">
        <v>106</v>
      </c>
      <c r="J11" s="389"/>
      <c r="K11" s="388" t="s">
        <v>1</v>
      </c>
      <c r="L11" s="389"/>
      <c r="M11" s="390" t="s">
        <v>1</v>
      </c>
      <c r="N11" s="9"/>
    </row>
    <row r="12" spans="1:14" s="18" customFormat="1" ht="22.5" x14ac:dyDescent="0.25">
      <c r="A12" s="9"/>
      <c r="B12" s="410"/>
      <c r="C12" s="21" t="s">
        <v>4</v>
      </c>
      <c r="D12" s="22" t="s">
        <v>5</v>
      </c>
      <c r="E12" s="21" t="s">
        <v>4</v>
      </c>
      <c r="F12" s="22" t="s">
        <v>5</v>
      </c>
      <c r="G12" s="21" t="s">
        <v>4</v>
      </c>
      <c r="H12" s="22" t="s">
        <v>5</v>
      </c>
      <c r="I12" s="21" t="s">
        <v>4</v>
      </c>
      <c r="J12" s="22" t="s">
        <v>5</v>
      </c>
      <c r="K12" s="21" t="s">
        <v>4</v>
      </c>
      <c r="L12" s="22" t="s">
        <v>5</v>
      </c>
      <c r="M12" s="391"/>
      <c r="N12" s="9"/>
    </row>
    <row r="13" spans="1:14" s="25" customFormat="1" ht="30" customHeight="1" x14ac:dyDescent="0.25">
      <c r="B13" s="23" t="s">
        <v>12</v>
      </c>
      <c r="C13" s="118">
        <f t="shared" ref="C13:H13" si="0">SUM(C14:C21)</f>
        <v>0</v>
      </c>
      <c r="D13" s="118">
        <f t="shared" si="0"/>
        <v>0</v>
      </c>
      <c r="E13" s="118">
        <f t="shared" si="0"/>
        <v>0</v>
      </c>
      <c r="F13" s="118">
        <f t="shared" si="0"/>
        <v>0</v>
      </c>
      <c r="G13" s="118">
        <f t="shared" si="0"/>
        <v>0</v>
      </c>
      <c r="H13" s="118">
        <f t="shared" si="0"/>
        <v>0</v>
      </c>
      <c r="I13" s="118">
        <f t="shared" ref="I13:J13" si="1">SUM(I14:I21)</f>
        <v>0</v>
      </c>
      <c r="J13" s="118">
        <f t="shared" si="1"/>
        <v>0</v>
      </c>
      <c r="K13" s="118">
        <f>SUM(K14:K21)</f>
        <v>0</v>
      </c>
      <c r="L13" s="118">
        <f t="shared" ref="L13" si="2">SUM(L14:L21)</f>
        <v>0</v>
      </c>
      <c r="M13" s="118">
        <f>SUM(M14:M21)</f>
        <v>0</v>
      </c>
      <c r="N13" s="24"/>
    </row>
    <row r="14" spans="1:14" s="25" customFormat="1" ht="30" customHeight="1" x14ac:dyDescent="0.25">
      <c r="B14" s="30" t="s">
        <v>13</v>
      </c>
      <c r="C14" s="26"/>
      <c r="D14" s="26"/>
      <c r="E14" s="26"/>
      <c r="F14" s="26"/>
      <c r="G14" s="26"/>
      <c r="H14" s="26"/>
      <c r="I14" s="26"/>
      <c r="J14" s="26"/>
      <c r="K14" s="119">
        <f>+C14+E14+G14+I14</f>
        <v>0</v>
      </c>
      <c r="L14" s="119">
        <f>+D14+F14+H14+J14</f>
        <v>0</v>
      </c>
      <c r="M14" s="119">
        <f>+K14+L14</f>
        <v>0</v>
      </c>
      <c r="N14" s="24"/>
    </row>
    <row r="15" spans="1:14" s="25" customFormat="1" ht="30" customHeight="1" x14ac:dyDescent="0.25">
      <c r="B15" s="30" t="str">
        <f>+'2.1 PERSONNEL (USD)'!B22</f>
        <v xml:space="preserve">Postdocs </v>
      </c>
      <c r="C15" s="26"/>
      <c r="D15" s="26"/>
      <c r="E15" s="26"/>
      <c r="F15" s="26"/>
      <c r="G15" s="26"/>
      <c r="H15" s="26"/>
      <c r="I15" s="26"/>
      <c r="J15" s="26"/>
      <c r="K15" s="119">
        <f t="shared" ref="K15:L21" si="3">+C15+E15+G15+I15</f>
        <v>0</v>
      </c>
      <c r="L15" s="119">
        <f t="shared" si="3"/>
        <v>0</v>
      </c>
      <c r="M15" s="120">
        <f t="shared" ref="M15:M22" si="4">+K15+L15</f>
        <v>0</v>
      </c>
      <c r="N15" s="24"/>
    </row>
    <row r="16" spans="1:14" s="25" customFormat="1" ht="30" customHeight="1" x14ac:dyDescent="0.25">
      <c r="B16" s="30" t="str">
        <f>+'2.1 PERSONNEL (USD)'!B23</f>
        <v>Phd Thesis Students</v>
      </c>
      <c r="C16" s="26"/>
      <c r="D16" s="26"/>
      <c r="E16" s="26"/>
      <c r="F16" s="26"/>
      <c r="G16" s="26"/>
      <c r="H16" s="26"/>
      <c r="I16" s="26"/>
      <c r="J16" s="26"/>
      <c r="K16" s="119">
        <f t="shared" si="3"/>
        <v>0</v>
      </c>
      <c r="L16" s="119">
        <f t="shared" si="3"/>
        <v>0</v>
      </c>
      <c r="M16" s="120">
        <f t="shared" si="4"/>
        <v>0</v>
      </c>
      <c r="N16" s="24"/>
    </row>
    <row r="17" spans="2:14" s="25" customFormat="1" ht="30" customHeight="1" x14ac:dyDescent="0.25">
      <c r="B17" s="30" t="str">
        <f>+'2.1 PERSONNEL (USD)'!B24</f>
        <v>Master Thesis Students</v>
      </c>
      <c r="C17" s="26"/>
      <c r="D17" s="26"/>
      <c r="E17" s="26"/>
      <c r="F17" s="26"/>
      <c r="G17" s="26"/>
      <c r="H17" s="26"/>
      <c r="I17" s="26"/>
      <c r="J17" s="26"/>
      <c r="K17" s="119">
        <f t="shared" ref="K17" si="5">+C17+E17+G17+I17</f>
        <v>0</v>
      </c>
      <c r="L17" s="119">
        <f t="shared" ref="L17" si="6">+D17+F17+H17+J17</f>
        <v>0</v>
      </c>
      <c r="M17" s="120">
        <f t="shared" ref="M17" si="7">+K17+L17</f>
        <v>0</v>
      </c>
      <c r="N17" s="24"/>
    </row>
    <row r="18" spans="2:14" s="25" customFormat="1" ht="30" customHeight="1" x14ac:dyDescent="0.25">
      <c r="B18" s="30" t="str">
        <f>+'2.1 PERSONNEL (USD)'!B25</f>
        <v>Undergraduated Thesis Students</v>
      </c>
      <c r="C18" s="26"/>
      <c r="D18" s="26"/>
      <c r="E18" s="26"/>
      <c r="F18" s="26"/>
      <c r="G18" s="26"/>
      <c r="H18" s="26"/>
      <c r="I18" s="26"/>
      <c r="J18" s="26"/>
      <c r="K18" s="119">
        <f t="shared" si="3"/>
        <v>0</v>
      </c>
      <c r="L18" s="119">
        <f t="shared" si="3"/>
        <v>0</v>
      </c>
      <c r="M18" s="120">
        <f t="shared" si="4"/>
        <v>0</v>
      </c>
      <c r="N18" s="24"/>
    </row>
    <row r="19" spans="2:14" s="25" customFormat="1" ht="30" customHeight="1" x14ac:dyDescent="0.25">
      <c r="B19" s="30" t="str">
        <f>+'2.1 PERSONNEL (USD)'!B27</f>
        <v>Professionals and Technicians</v>
      </c>
      <c r="C19" s="26"/>
      <c r="D19" s="26"/>
      <c r="E19" s="26"/>
      <c r="F19" s="26"/>
      <c r="G19" s="26"/>
      <c r="H19" s="26"/>
      <c r="I19" s="26"/>
      <c r="J19" s="26"/>
      <c r="K19" s="119">
        <f t="shared" si="3"/>
        <v>0</v>
      </c>
      <c r="L19" s="119">
        <f t="shared" si="3"/>
        <v>0</v>
      </c>
      <c r="M19" s="120">
        <f t="shared" si="4"/>
        <v>0</v>
      </c>
      <c r="N19" s="24"/>
    </row>
    <row r="20" spans="2:14" s="25" customFormat="1" ht="30" customHeight="1" x14ac:dyDescent="0.25">
      <c r="B20" s="30" t="str">
        <f>+'2.1 PERSONNEL (USD)'!B28</f>
        <v>Project Administrative Staff</v>
      </c>
      <c r="C20" s="26"/>
      <c r="D20" s="26"/>
      <c r="E20" s="26"/>
      <c r="F20" s="26"/>
      <c r="G20" s="26"/>
      <c r="H20" s="26"/>
      <c r="I20" s="26"/>
      <c r="J20" s="26"/>
      <c r="K20" s="119">
        <f t="shared" si="3"/>
        <v>0</v>
      </c>
      <c r="L20" s="119">
        <f t="shared" si="3"/>
        <v>0</v>
      </c>
      <c r="M20" s="120">
        <f t="shared" si="4"/>
        <v>0</v>
      </c>
      <c r="N20" s="24"/>
    </row>
    <row r="21" spans="2:14" s="25" customFormat="1" ht="30" customHeight="1" x14ac:dyDescent="0.25">
      <c r="B21" s="30" t="str">
        <f>+'2.1 PERSONNEL (USD)'!B29</f>
        <v>Research Assistants</v>
      </c>
      <c r="C21" s="26"/>
      <c r="D21" s="26"/>
      <c r="E21" s="26"/>
      <c r="F21" s="26"/>
      <c r="G21" s="26"/>
      <c r="H21" s="26"/>
      <c r="I21" s="273"/>
      <c r="J21" s="273"/>
      <c r="K21" s="119">
        <f t="shared" si="3"/>
        <v>0</v>
      </c>
      <c r="L21" s="119">
        <f t="shared" si="3"/>
        <v>0</v>
      </c>
      <c r="M21" s="143">
        <f t="shared" si="4"/>
        <v>0</v>
      </c>
      <c r="N21" s="24"/>
    </row>
    <row r="22" spans="2:14" s="25" customFormat="1" ht="30" customHeight="1" x14ac:dyDescent="0.25">
      <c r="B22" s="23" t="s">
        <v>52</v>
      </c>
      <c r="C22" s="118">
        <f>+C23+C24</f>
        <v>0</v>
      </c>
      <c r="D22" s="118">
        <f t="shared" ref="D22:H22" si="8">+D23+D24</f>
        <v>0</v>
      </c>
      <c r="E22" s="118">
        <f t="shared" si="8"/>
        <v>0</v>
      </c>
      <c r="F22" s="118">
        <f t="shared" si="8"/>
        <v>0</v>
      </c>
      <c r="G22" s="118">
        <f t="shared" si="8"/>
        <v>0</v>
      </c>
      <c r="H22" s="118">
        <f t="shared" si="8"/>
        <v>0</v>
      </c>
      <c r="I22" s="118">
        <f>I23+I24</f>
        <v>0</v>
      </c>
      <c r="J22" s="118">
        <f t="shared" ref="J22" si="9">J23+J24</f>
        <v>0</v>
      </c>
      <c r="K22" s="123">
        <f>+C22+E22+G22+I22</f>
        <v>0</v>
      </c>
      <c r="L22" s="123">
        <f>+D22+F22+H22+J22</f>
        <v>0</v>
      </c>
      <c r="M22" s="123">
        <f t="shared" si="4"/>
        <v>0</v>
      </c>
      <c r="N22" s="24"/>
    </row>
    <row r="23" spans="2:14" s="25" customFormat="1" ht="30" customHeight="1" x14ac:dyDescent="0.25">
      <c r="B23" s="138" t="s">
        <v>51</v>
      </c>
      <c r="C23" s="26"/>
      <c r="D23" s="26"/>
      <c r="E23" s="26"/>
      <c r="F23" s="26"/>
      <c r="G23" s="26"/>
      <c r="H23" s="26"/>
      <c r="I23" s="273"/>
      <c r="J23" s="273"/>
      <c r="K23" s="123">
        <f>+C23+E23+G23+I23</f>
        <v>0</v>
      </c>
      <c r="L23" s="123">
        <f t="shared" ref="L23:L26" si="10">+D23+F23+H23+J23</f>
        <v>0</v>
      </c>
      <c r="M23" s="118">
        <f>+K23+L23</f>
        <v>0</v>
      </c>
      <c r="N23" s="24"/>
    </row>
    <row r="24" spans="2:14" s="29" customFormat="1" ht="30" customHeight="1" x14ac:dyDescent="0.25">
      <c r="B24" s="138" t="s">
        <v>52</v>
      </c>
      <c r="C24" s="26"/>
      <c r="D24" s="26"/>
      <c r="E24" s="26"/>
      <c r="F24" s="26"/>
      <c r="G24" s="26"/>
      <c r="H24" s="26"/>
      <c r="I24" s="273"/>
      <c r="J24" s="273"/>
      <c r="K24" s="123">
        <f t="shared" ref="K24:K26" si="11">+C24+E24+G24+I24</f>
        <v>0</v>
      </c>
      <c r="L24" s="123">
        <f t="shared" si="10"/>
        <v>0</v>
      </c>
      <c r="M24" s="118">
        <f>+K24+L24</f>
        <v>0</v>
      </c>
      <c r="N24" s="28"/>
    </row>
    <row r="25" spans="2:14" s="25" customFormat="1" ht="30" customHeight="1" x14ac:dyDescent="0.25">
      <c r="B25" s="23" t="s">
        <v>54</v>
      </c>
      <c r="C25" s="146"/>
      <c r="D25" s="146"/>
      <c r="E25" s="146"/>
      <c r="F25" s="146"/>
      <c r="G25" s="146"/>
      <c r="H25" s="146"/>
      <c r="I25" s="146"/>
      <c r="J25" s="146"/>
      <c r="K25" s="123">
        <f t="shared" si="11"/>
        <v>0</v>
      </c>
      <c r="L25" s="123">
        <f t="shared" si="10"/>
        <v>0</v>
      </c>
      <c r="M25" s="118">
        <f>+K25+L25</f>
        <v>0</v>
      </c>
      <c r="N25" s="24"/>
    </row>
    <row r="26" spans="2:14" s="25" customFormat="1" ht="30" customHeight="1" x14ac:dyDescent="0.25">
      <c r="B26" s="23" t="s">
        <v>67</v>
      </c>
      <c r="C26" s="146"/>
      <c r="D26" s="146"/>
      <c r="E26" s="146"/>
      <c r="F26" s="146"/>
      <c r="G26" s="146"/>
      <c r="H26" s="146"/>
      <c r="I26" s="146"/>
      <c r="J26" s="146"/>
      <c r="K26" s="123">
        <f t="shared" si="11"/>
        <v>0</v>
      </c>
      <c r="L26" s="123">
        <f t="shared" si="10"/>
        <v>0</v>
      </c>
      <c r="M26" s="118">
        <f>+K26+L26</f>
        <v>0</v>
      </c>
      <c r="N26" s="24"/>
    </row>
    <row r="27" spans="2:14" s="25" customFormat="1" ht="30" customHeight="1" x14ac:dyDescent="0.25">
      <c r="B27" s="32" t="s">
        <v>87</v>
      </c>
      <c r="C27" s="74">
        <f t="shared" ref="C27:H27" si="12">+C13+SUM(C23:C26)</f>
        <v>0</v>
      </c>
      <c r="D27" s="74">
        <f t="shared" si="12"/>
        <v>0</v>
      </c>
      <c r="E27" s="74">
        <f t="shared" si="12"/>
        <v>0</v>
      </c>
      <c r="F27" s="74">
        <f t="shared" si="12"/>
        <v>0</v>
      </c>
      <c r="G27" s="74">
        <f t="shared" si="12"/>
        <v>0</v>
      </c>
      <c r="H27" s="74">
        <f t="shared" si="12"/>
        <v>0</v>
      </c>
      <c r="I27" s="74">
        <f>+I13+SUM(I23:I26)</f>
        <v>0</v>
      </c>
      <c r="J27" s="74">
        <f t="shared" ref="J27" si="13">+J13+SUM(J23:J26)</f>
        <v>0</v>
      </c>
      <c r="K27" s="74">
        <f>+C27+E27+G27+I27</f>
        <v>0</v>
      </c>
      <c r="L27" s="74">
        <f>+D27+F27+H27+J27</f>
        <v>0</v>
      </c>
      <c r="M27" s="74">
        <f>+K27+L27</f>
        <v>0</v>
      </c>
      <c r="N27" s="24"/>
    </row>
  </sheetData>
  <mergeCells count="14">
    <mergeCell ref="C10:M10"/>
    <mergeCell ref="C9:M9"/>
    <mergeCell ref="B1:M1"/>
    <mergeCell ref="C3:M3"/>
    <mergeCell ref="C4:M4"/>
    <mergeCell ref="C5:M5"/>
    <mergeCell ref="C6:M6"/>
    <mergeCell ref="B10:B12"/>
    <mergeCell ref="C11:D11"/>
    <mergeCell ref="E11:F11"/>
    <mergeCell ref="G11:H11"/>
    <mergeCell ref="K11:L11"/>
    <mergeCell ref="M11:M12"/>
    <mergeCell ref="I11:J11"/>
  </mergeCells>
  <pageMargins left="0.25" right="0.25" top="0.75" bottom="0.75" header="0.3" footer="0.3"/>
  <pageSetup scale="5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27"/>
  <sheetViews>
    <sheetView view="pageBreakPreview" topLeftCell="B1" zoomScaleNormal="100" zoomScaleSheetLayoutView="100" workbookViewId="0">
      <selection activeCell="C6" sqref="C6:M6"/>
    </sheetView>
  </sheetViews>
  <sheetFormatPr baseColWidth="10" defaultColWidth="11.42578125" defaultRowHeight="11.25" x14ac:dyDescent="0.15"/>
  <cols>
    <col min="1" max="1" width="1.28515625" style="17" customWidth="1"/>
    <col min="2" max="2" width="39" style="17" customWidth="1"/>
    <col min="3" max="3" width="13.140625" style="17" customWidth="1"/>
    <col min="4" max="10" width="13.140625" style="34" customWidth="1"/>
    <col min="11" max="12" width="13.140625" style="35" customWidth="1"/>
    <col min="13" max="13" width="15.42578125" style="35" customWidth="1"/>
    <col min="14" max="14" width="2" style="3" customWidth="1"/>
    <col min="15" max="16384" width="11.42578125" style="17"/>
  </cols>
  <sheetData>
    <row r="1" spans="1:14" s="2" customFormat="1" ht="26.25" customHeight="1" x14ac:dyDescent="0.15">
      <c r="A1" s="1"/>
      <c r="B1" s="311" t="s">
        <v>75</v>
      </c>
      <c r="C1" s="311"/>
      <c r="D1" s="311"/>
      <c r="E1" s="311"/>
      <c r="F1" s="311"/>
      <c r="G1" s="311"/>
      <c r="H1" s="311"/>
      <c r="I1" s="311"/>
      <c r="J1" s="311"/>
      <c r="K1" s="311"/>
      <c r="L1" s="311"/>
      <c r="M1" s="311"/>
    </row>
    <row r="2" spans="1:14" s="8" customFormat="1" ht="12.75" customHeight="1" x14ac:dyDescent="0.15">
      <c r="A2" s="3"/>
      <c r="B2" s="4"/>
      <c r="C2" s="4"/>
      <c r="D2" s="5"/>
      <c r="E2" s="6"/>
      <c r="F2" s="6"/>
      <c r="G2" s="6"/>
      <c r="H2" s="6"/>
      <c r="I2" s="6"/>
      <c r="J2" s="6"/>
      <c r="K2" s="7"/>
      <c r="L2" s="7"/>
      <c r="M2" s="7"/>
    </row>
    <row r="3" spans="1:14" s="14" customFormat="1" ht="20.100000000000001" customHeight="1" x14ac:dyDescent="0.25">
      <c r="A3" s="9"/>
      <c r="B3" s="10" t="s">
        <v>2</v>
      </c>
      <c r="C3" s="392">
        <f>+'2. ANID BUDGET (M$)'!C3</f>
        <v>0</v>
      </c>
      <c r="D3" s="393"/>
      <c r="E3" s="393"/>
      <c r="F3" s="393"/>
      <c r="G3" s="393"/>
      <c r="H3" s="393"/>
      <c r="I3" s="393"/>
      <c r="J3" s="393"/>
      <c r="K3" s="393"/>
      <c r="L3" s="393"/>
      <c r="M3" s="394"/>
      <c r="N3" s="13"/>
    </row>
    <row r="4" spans="1:14" s="14" customFormat="1" ht="20.100000000000001" customHeight="1" x14ac:dyDescent="0.25">
      <c r="A4" s="9"/>
      <c r="B4" s="10" t="s">
        <v>0</v>
      </c>
      <c r="C4" s="392">
        <f>+'2. ANID BUDGET (M$)'!C4</f>
        <v>0</v>
      </c>
      <c r="D4" s="393"/>
      <c r="E4" s="393"/>
      <c r="F4" s="393"/>
      <c r="G4" s="393"/>
      <c r="H4" s="393"/>
      <c r="I4" s="393"/>
      <c r="J4" s="393"/>
      <c r="K4" s="393"/>
      <c r="L4" s="393"/>
      <c r="M4" s="394"/>
      <c r="N4" s="13"/>
    </row>
    <row r="5" spans="1:14" s="14" customFormat="1" ht="20.100000000000001" customHeight="1" x14ac:dyDescent="0.25">
      <c r="A5" s="9"/>
      <c r="B5" s="117" t="s">
        <v>38</v>
      </c>
      <c r="C5" s="405">
        <f>+'2. ANID BUDGET (M$)'!C5</f>
        <v>0</v>
      </c>
      <c r="D5" s="406"/>
      <c r="E5" s="406"/>
      <c r="F5" s="406"/>
      <c r="G5" s="406"/>
      <c r="H5" s="406"/>
      <c r="I5" s="406"/>
      <c r="J5" s="406"/>
      <c r="K5" s="406"/>
      <c r="L5" s="406"/>
      <c r="M5" s="407"/>
      <c r="N5" s="13"/>
    </row>
    <row r="6" spans="1:14" s="14" customFormat="1" ht="20.100000000000001" customHeight="1" x14ac:dyDescent="0.25">
      <c r="A6" s="9"/>
      <c r="B6" s="117" t="s">
        <v>62</v>
      </c>
      <c r="C6" s="395">
        <f>+'2. ANID BUDGET (M$)'!C9</f>
        <v>0</v>
      </c>
      <c r="D6" s="396"/>
      <c r="E6" s="396"/>
      <c r="F6" s="396"/>
      <c r="G6" s="396"/>
      <c r="H6" s="396"/>
      <c r="I6" s="396"/>
      <c r="J6" s="396"/>
      <c r="K6" s="396"/>
      <c r="L6" s="396"/>
      <c r="M6" s="397"/>
      <c r="N6" s="13"/>
    </row>
    <row r="7" spans="1:14" ht="5.0999999999999996" customHeight="1" x14ac:dyDescent="0.15">
      <c r="A7" s="3"/>
      <c r="B7" s="15"/>
      <c r="C7" s="15"/>
      <c r="D7" s="16"/>
      <c r="E7" s="16"/>
      <c r="F7" s="16"/>
      <c r="G7" s="16"/>
      <c r="H7" s="16"/>
      <c r="I7" s="16"/>
      <c r="J7" s="16"/>
      <c r="K7" s="1"/>
      <c r="L7" s="1"/>
      <c r="M7" s="1"/>
    </row>
    <row r="8" spans="1:14" ht="5.45" customHeight="1" x14ac:dyDescent="0.15">
      <c r="A8" s="3"/>
      <c r="B8" s="15"/>
      <c r="C8" s="15"/>
      <c r="D8" s="16"/>
      <c r="E8" s="16"/>
      <c r="F8" s="16"/>
      <c r="G8" s="16"/>
      <c r="H8" s="16"/>
      <c r="I8" s="16"/>
      <c r="J8" s="16"/>
      <c r="K8" s="1"/>
      <c r="L8" s="1"/>
      <c r="M8" s="1"/>
    </row>
    <row r="9" spans="1:14" ht="17.25" customHeight="1" x14ac:dyDescent="0.15">
      <c r="A9" s="3"/>
      <c r="B9" s="46" t="s">
        <v>73</v>
      </c>
      <c r="C9" s="402" t="s">
        <v>85</v>
      </c>
      <c r="D9" s="403"/>
      <c r="E9" s="403"/>
      <c r="F9" s="403"/>
      <c r="G9" s="403"/>
      <c r="H9" s="403"/>
      <c r="I9" s="403"/>
      <c r="J9" s="403"/>
      <c r="K9" s="403"/>
      <c r="L9" s="403"/>
      <c r="M9" s="404"/>
    </row>
    <row r="10" spans="1:14" s="18" customFormat="1" ht="20.25" customHeight="1" x14ac:dyDescent="0.25">
      <c r="A10" s="9"/>
      <c r="B10" s="408" t="s">
        <v>40</v>
      </c>
      <c r="C10" s="399" t="s">
        <v>3</v>
      </c>
      <c r="D10" s="400"/>
      <c r="E10" s="400"/>
      <c r="F10" s="400"/>
      <c r="G10" s="400"/>
      <c r="H10" s="400"/>
      <c r="I10" s="400"/>
      <c r="J10" s="400"/>
      <c r="K10" s="400"/>
      <c r="L10" s="400"/>
      <c r="M10" s="401"/>
      <c r="N10" s="9"/>
    </row>
    <row r="11" spans="1:14" s="18" customFormat="1" ht="27" customHeight="1" x14ac:dyDescent="0.25">
      <c r="A11" s="9"/>
      <c r="B11" s="409"/>
      <c r="C11" s="388" t="s">
        <v>7</v>
      </c>
      <c r="D11" s="389"/>
      <c r="E11" s="388" t="s">
        <v>8</v>
      </c>
      <c r="F11" s="389"/>
      <c r="G11" s="388" t="s">
        <v>9</v>
      </c>
      <c r="H11" s="389"/>
      <c r="I11" s="388" t="s">
        <v>106</v>
      </c>
      <c r="J11" s="389"/>
      <c r="K11" s="388" t="s">
        <v>1</v>
      </c>
      <c r="L11" s="389"/>
      <c r="M11" s="390" t="s">
        <v>1</v>
      </c>
      <c r="N11" s="9"/>
    </row>
    <row r="12" spans="1:14" s="18" customFormat="1" ht="22.5" x14ac:dyDescent="0.25">
      <c r="A12" s="9"/>
      <c r="B12" s="410"/>
      <c r="C12" s="21" t="s">
        <v>4</v>
      </c>
      <c r="D12" s="22" t="s">
        <v>5</v>
      </c>
      <c r="E12" s="21" t="s">
        <v>4</v>
      </c>
      <c r="F12" s="22" t="s">
        <v>5</v>
      </c>
      <c r="G12" s="21" t="s">
        <v>4</v>
      </c>
      <c r="H12" s="22" t="s">
        <v>5</v>
      </c>
      <c r="I12" s="21" t="s">
        <v>4</v>
      </c>
      <c r="J12" s="22" t="s">
        <v>5</v>
      </c>
      <c r="K12" s="21" t="s">
        <v>4</v>
      </c>
      <c r="L12" s="22" t="s">
        <v>5</v>
      </c>
      <c r="M12" s="391"/>
      <c r="N12" s="9"/>
    </row>
    <row r="13" spans="1:14" s="25" customFormat="1" ht="30" customHeight="1" x14ac:dyDescent="0.25">
      <c r="B13" s="23" t="s">
        <v>12</v>
      </c>
      <c r="C13" s="118">
        <f t="shared" ref="C13:H13" si="0">SUM(C14:C21)</f>
        <v>0</v>
      </c>
      <c r="D13" s="118">
        <f t="shared" si="0"/>
        <v>0</v>
      </c>
      <c r="E13" s="118">
        <f t="shared" si="0"/>
        <v>0</v>
      </c>
      <c r="F13" s="118">
        <f t="shared" si="0"/>
        <v>0</v>
      </c>
      <c r="G13" s="118">
        <f t="shared" si="0"/>
        <v>0</v>
      </c>
      <c r="H13" s="118">
        <f t="shared" si="0"/>
        <v>0</v>
      </c>
      <c r="I13" s="118">
        <f t="shared" ref="I13:J13" si="1">SUM(I14:I21)</f>
        <v>0</v>
      </c>
      <c r="J13" s="118">
        <f t="shared" si="1"/>
        <v>0</v>
      </c>
      <c r="K13" s="118">
        <f>SUM(K14:K21)</f>
        <v>0</v>
      </c>
      <c r="L13" s="118">
        <f t="shared" ref="L13" si="2">SUM(L14:L21)</f>
        <v>0</v>
      </c>
      <c r="M13" s="118">
        <f>SUM(M14:M21)</f>
        <v>0</v>
      </c>
      <c r="N13" s="24"/>
    </row>
    <row r="14" spans="1:14" s="25" customFormat="1" ht="30" customHeight="1" x14ac:dyDescent="0.25">
      <c r="B14" s="30" t="s">
        <v>13</v>
      </c>
      <c r="C14" s="26"/>
      <c r="D14" s="26"/>
      <c r="E14" s="26"/>
      <c r="F14" s="26"/>
      <c r="G14" s="26"/>
      <c r="H14" s="26"/>
      <c r="I14" s="26"/>
      <c r="J14" s="26"/>
      <c r="K14" s="119">
        <f>+C14+E14+G14+I14</f>
        <v>0</v>
      </c>
      <c r="L14" s="119">
        <f>+D14+F14+H14+J14</f>
        <v>0</v>
      </c>
      <c r="M14" s="119">
        <f t="shared" ref="M14:M22" si="3">+K14+L14</f>
        <v>0</v>
      </c>
      <c r="N14" s="24"/>
    </row>
    <row r="15" spans="1:14" s="25" customFormat="1" ht="30" customHeight="1" x14ac:dyDescent="0.25">
      <c r="B15" s="30" t="str">
        <f>+'2.1 PERSONNEL (USD)'!B22</f>
        <v xml:space="preserve">Postdocs </v>
      </c>
      <c r="C15" s="26"/>
      <c r="D15" s="26"/>
      <c r="E15" s="26"/>
      <c r="F15" s="26"/>
      <c r="G15" s="26"/>
      <c r="H15" s="26"/>
      <c r="I15" s="26"/>
      <c r="J15" s="26"/>
      <c r="K15" s="119">
        <f t="shared" ref="K15:L21" si="4">+C15+E15+G15+I15</f>
        <v>0</v>
      </c>
      <c r="L15" s="119">
        <f t="shared" si="4"/>
        <v>0</v>
      </c>
      <c r="M15" s="120">
        <f t="shared" si="3"/>
        <v>0</v>
      </c>
      <c r="N15" s="24"/>
    </row>
    <row r="16" spans="1:14" s="25" customFormat="1" ht="30" customHeight="1" x14ac:dyDescent="0.25">
      <c r="B16" s="30" t="str">
        <f>+'2.1 PERSONNEL (USD)'!B23</f>
        <v>Phd Thesis Students</v>
      </c>
      <c r="C16" s="26"/>
      <c r="D16" s="26"/>
      <c r="E16" s="26"/>
      <c r="F16" s="26"/>
      <c r="G16" s="26"/>
      <c r="H16" s="26"/>
      <c r="I16" s="26"/>
      <c r="J16" s="26"/>
      <c r="K16" s="119">
        <f t="shared" si="4"/>
        <v>0</v>
      </c>
      <c r="L16" s="119">
        <f t="shared" si="4"/>
        <v>0</v>
      </c>
      <c r="M16" s="120">
        <f t="shared" si="3"/>
        <v>0</v>
      </c>
      <c r="N16" s="24"/>
    </row>
    <row r="17" spans="2:14" s="25" customFormat="1" ht="30" customHeight="1" x14ac:dyDescent="0.25">
      <c r="B17" s="30" t="str">
        <f>+'2.1 PERSONNEL (USD)'!B24</f>
        <v>Master Thesis Students</v>
      </c>
      <c r="C17" s="26"/>
      <c r="D17" s="26"/>
      <c r="E17" s="26"/>
      <c r="F17" s="26"/>
      <c r="G17" s="26"/>
      <c r="H17" s="26"/>
      <c r="I17" s="26"/>
      <c r="J17" s="26"/>
      <c r="K17" s="119">
        <f t="shared" ref="K17" si="5">+C17+E17+G17+I17</f>
        <v>0</v>
      </c>
      <c r="L17" s="119">
        <f t="shared" ref="L17" si="6">+D17+F17+H17+J17</f>
        <v>0</v>
      </c>
      <c r="M17" s="120">
        <f t="shared" ref="M17" si="7">+K17+L17</f>
        <v>0</v>
      </c>
      <c r="N17" s="24"/>
    </row>
    <row r="18" spans="2:14" s="25" customFormat="1" ht="30" customHeight="1" x14ac:dyDescent="0.25">
      <c r="B18" s="30" t="str">
        <f>+'2.1 PERSONNEL (USD)'!B25</f>
        <v>Undergraduated Thesis Students</v>
      </c>
      <c r="C18" s="26"/>
      <c r="D18" s="26"/>
      <c r="E18" s="26"/>
      <c r="F18" s="26"/>
      <c r="G18" s="26"/>
      <c r="H18" s="26"/>
      <c r="I18" s="26"/>
      <c r="J18" s="26"/>
      <c r="K18" s="119">
        <f t="shared" si="4"/>
        <v>0</v>
      </c>
      <c r="L18" s="119">
        <f t="shared" si="4"/>
        <v>0</v>
      </c>
      <c r="M18" s="120">
        <f t="shared" si="3"/>
        <v>0</v>
      </c>
      <c r="N18" s="24"/>
    </row>
    <row r="19" spans="2:14" s="25" customFormat="1" ht="30" customHeight="1" x14ac:dyDescent="0.25">
      <c r="B19" s="30" t="str">
        <f>+'2.1 PERSONNEL (USD)'!B27</f>
        <v>Professionals and Technicians</v>
      </c>
      <c r="C19" s="26"/>
      <c r="D19" s="26"/>
      <c r="E19" s="26"/>
      <c r="F19" s="26"/>
      <c r="G19" s="26"/>
      <c r="H19" s="26"/>
      <c r="I19" s="26"/>
      <c r="J19" s="26"/>
      <c r="K19" s="119">
        <f t="shared" si="4"/>
        <v>0</v>
      </c>
      <c r="L19" s="119">
        <f t="shared" si="4"/>
        <v>0</v>
      </c>
      <c r="M19" s="120">
        <f t="shared" si="3"/>
        <v>0</v>
      </c>
      <c r="N19" s="24"/>
    </row>
    <row r="20" spans="2:14" s="25" customFormat="1" ht="30" customHeight="1" x14ac:dyDescent="0.25">
      <c r="B20" s="30" t="str">
        <f>+'2.1 PERSONNEL (USD)'!B28</f>
        <v>Project Administrative Staff</v>
      </c>
      <c r="C20" s="26"/>
      <c r="D20" s="26"/>
      <c r="E20" s="26"/>
      <c r="F20" s="26"/>
      <c r="G20" s="26"/>
      <c r="H20" s="26"/>
      <c r="I20" s="26"/>
      <c r="J20" s="26"/>
      <c r="K20" s="119">
        <f t="shared" si="4"/>
        <v>0</v>
      </c>
      <c r="L20" s="119">
        <f t="shared" si="4"/>
        <v>0</v>
      </c>
      <c r="M20" s="120">
        <f t="shared" si="3"/>
        <v>0</v>
      </c>
      <c r="N20" s="24"/>
    </row>
    <row r="21" spans="2:14" s="25" customFormat="1" ht="30" customHeight="1" x14ac:dyDescent="0.25">
      <c r="B21" s="30" t="str">
        <f>+'2.1 PERSONNEL (USD)'!B29</f>
        <v>Research Assistants</v>
      </c>
      <c r="C21" s="26"/>
      <c r="D21" s="26"/>
      <c r="E21" s="26"/>
      <c r="F21" s="26"/>
      <c r="G21" s="26"/>
      <c r="H21" s="26"/>
      <c r="I21" s="273"/>
      <c r="J21" s="273"/>
      <c r="K21" s="119">
        <f t="shared" si="4"/>
        <v>0</v>
      </c>
      <c r="L21" s="119">
        <f t="shared" si="4"/>
        <v>0</v>
      </c>
      <c r="M21" s="143">
        <f t="shared" si="3"/>
        <v>0</v>
      </c>
      <c r="N21" s="24"/>
    </row>
    <row r="22" spans="2:14" s="25" customFormat="1" ht="30" customHeight="1" x14ac:dyDescent="0.25">
      <c r="B22" s="23" t="s">
        <v>52</v>
      </c>
      <c r="C22" s="118">
        <f>+C23+C24</f>
        <v>0</v>
      </c>
      <c r="D22" s="118">
        <f t="shared" ref="D22:H22" si="8">+D23+D24</f>
        <v>0</v>
      </c>
      <c r="E22" s="118">
        <f t="shared" si="8"/>
        <v>0</v>
      </c>
      <c r="F22" s="118">
        <f t="shared" si="8"/>
        <v>0</v>
      </c>
      <c r="G22" s="118">
        <f t="shared" si="8"/>
        <v>0</v>
      </c>
      <c r="H22" s="118">
        <f t="shared" si="8"/>
        <v>0</v>
      </c>
      <c r="I22" s="118">
        <f>I23+I24</f>
        <v>0</v>
      </c>
      <c r="J22" s="118">
        <f t="shared" ref="J22" si="9">J23+J24</f>
        <v>0</v>
      </c>
      <c r="K22" s="123">
        <f>+C22+E22+G22+I22</f>
        <v>0</v>
      </c>
      <c r="L22" s="123">
        <f>+D22+F22+H22+J22</f>
        <v>0</v>
      </c>
      <c r="M22" s="123">
        <f t="shared" si="3"/>
        <v>0</v>
      </c>
      <c r="N22" s="24"/>
    </row>
    <row r="23" spans="2:14" s="25" customFormat="1" ht="30" customHeight="1" x14ac:dyDescent="0.25">
      <c r="B23" s="138" t="s">
        <v>51</v>
      </c>
      <c r="C23" s="122"/>
      <c r="D23" s="122"/>
      <c r="E23" s="122"/>
      <c r="F23" s="122"/>
      <c r="G23" s="122"/>
      <c r="H23" s="122"/>
      <c r="I23" s="273"/>
      <c r="J23" s="273"/>
      <c r="K23" s="123">
        <f>+C23+E23+G23+I23</f>
        <v>0</v>
      </c>
      <c r="L23" s="123">
        <f t="shared" ref="L23:L26" si="10">+D23+F23+H23+J23</f>
        <v>0</v>
      </c>
      <c r="M23" s="118">
        <f>+K23+L23</f>
        <v>0</v>
      </c>
      <c r="N23" s="24"/>
    </row>
    <row r="24" spans="2:14" s="29" customFormat="1" ht="30" customHeight="1" x14ac:dyDescent="0.25">
      <c r="B24" s="138" t="s">
        <v>52</v>
      </c>
      <c r="C24" s="122"/>
      <c r="D24" s="122"/>
      <c r="E24" s="122"/>
      <c r="F24" s="122"/>
      <c r="G24" s="122"/>
      <c r="H24" s="122"/>
      <c r="I24" s="273"/>
      <c r="J24" s="273"/>
      <c r="K24" s="123">
        <f t="shared" ref="K24:K26" si="11">+C24+E24+G24+I24</f>
        <v>0</v>
      </c>
      <c r="L24" s="123">
        <f t="shared" si="10"/>
        <v>0</v>
      </c>
      <c r="M24" s="118">
        <f>+K24+L24</f>
        <v>0</v>
      </c>
      <c r="N24" s="28"/>
    </row>
    <row r="25" spans="2:14" s="25" customFormat="1" ht="30" customHeight="1" x14ac:dyDescent="0.25">
      <c r="B25" s="23" t="s">
        <v>54</v>
      </c>
      <c r="C25" s="146"/>
      <c r="D25" s="146"/>
      <c r="E25" s="146"/>
      <c r="F25" s="146"/>
      <c r="G25" s="146"/>
      <c r="H25" s="146"/>
      <c r="I25" s="146"/>
      <c r="J25" s="146"/>
      <c r="K25" s="123">
        <f t="shared" si="11"/>
        <v>0</v>
      </c>
      <c r="L25" s="123">
        <f t="shared" si="10"/>
        <v>0</v>
      </c>
      <c r="M25" s="118">
        <f>+K25+L25</f>
        <v>0</v>
      </c>
      <c r="N25" s="24"/>
    </row>
    <row r="26" spans="2:14" s="25" customFormat="1" ht="30" customHeight="1" x14ac:dyDescent="0.25">
      <c r="B26" s="23" t="s">
        <v>67</v>
      </c>
      <c r="C26" s="146"/>
      <c r="D26" s="146"/>
      <c r="E26" s="146"/>
      <c r="F26" s="146"/>
      <c r="G26" s="146"/>
      <c r="H26" s="146"/>
      <c r="I26" s="146"/>
      <c r="J26" s="146"/>
      <c r="K26" s="123">
        <f t="shared" si="11"/>
        <v>0</v>
      </c>
      <c r="L26" s="123">
        <f t="shared" si="10"/>
        <v>0</v>
      </c>
      <c r="M26" s="118">
        <f>+K26+L26</f>
        <v>0</v>
      </c>
      <c r="N26" s="24"/>
    </row>
    <row r="27" spans="2:14" s="25" customFormat="1" ht="30" customHeight="1" x14ac:dyDescent="0.25">
      <c r="B27" s="32" t="s">
        <v>87</v>
      </c>
      <c r="C27" s="74">
        <f t="shared" ref="C27:H27" si="12">+C13+SUM(C23:C26)</f>
        <v>0</v>
      </c>
      <c r="D27" s="74">
        <f t="shared" si="12"/>
        <v>0</v>
      </c>
      <c r="E27" s="74">
        <f t="shared" si="12"/>
        <v>0</v>
      </c>
      <c r="F27" s="74">
        <f t="shared" si="12"/>
        <v>0</v>
      </c>
      <c r="G27" s="74">
        <f t="shared" si="12"/>
        <v>0</v>
      </c>
      <c r="H27" s="74">
        <f t="shared" si="12"/>
        <v>0</v>
      </c>
      <c r="I27" s="74">
        <f>+I13+SUM(I23:I26)</f>
        <v>0</v>
      </c>
      <c r="J27" s="74">
        <f t="shared" ref="J27" si="13">+J13+SUM(J23:J26)</f>
        <v>0</v>
      </c>
      <c r="K27" s="74">
        <f>+C27+E27+G27+I27</f>
        <v>0</v>
      </c>
      <c r="L27" s="74">
        <f>+D27+F27+H27+J27</f>
        <v>0</v>
      </c>
      <c r="M27" s="74">
        <f>+K27+L27</f>
        <v>0</v>
      </c>
      <c r="N27" s="24"/>
    </row>
  </sheetData>
  <mergeCells count="14">
    <mergeCell ref="C10:M10"/>
    <mergeCell ref="C9:M9"/>
    <mergeCell ref="B1:M1"/>
    <mergeCell ref="C3:M3"/>
    <mergeCell ref="C4:M4"/>
    <mergeCell ref="C5:M5"/>
    <mergeCell ref="C6:M6"/>
    <mergeCell ref="B10:B12"/>
    <mergeCell ref="C11:D11"/>
    <mergeCell ref="E11:F11"/>
    <mergeCell ref="G11:H11"/>
    <mergeCell ref="K11:L11"/>
    <mergeCell ref="M11:M12"/>
    <mergeCell ref="I11:J11"/>
  </mergeCells>
  <pageMargins left="0.25" right="0.25" top="0.75" bottom="0.75" header="0.3" footer="0.3"/>
  <pageSetup scale="5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27"/>
  <sheetViews>
    <sheetView view="pageBreakPreview" topLeftCell="B1" zoomScaleNormal="100" zoomScaleSheetLayoutView="100" workbookViewId="0">
      <selection activeCell="C7" sqref="C7"/>
    </sheetView>
  </sheetViews>
  <sheetFormatPr baseColWidth="10" defaultColWidth="11.42578125" defaultRowHeight="11.25" x14ac:dyDescent="0.15"/>
  <cols>
    <col min="1" max="1" width="1.28515625" style="17" customWidth="1"/>
    <col min="2" max="2" width="39" style="17" customWidth="1"/>
    <col min="3" max="3" width="13.140625" style="17" customWidth="1"/>
    <col min="4" max="10" width="13.140625" style="34" customWidth="1"/>
    <col min="11" max="12" width="13.140625" style="35" customWidth="1"/>
    <col min="13" max="13" width="15.42578125" style="35" customWidth="1"/>
    <col min="14" max="14" width="2" style="3" customWidth="1"/>
    <col min="15" max="16384" width="11.42578125" style="17"/>
  </cols>
  <sheetData>
    <row r="1" spans="1:14" s="2" customFormat="1" ht="26.25" customHeight="1" x14ac:dyDescent="0.15">
      <c r="A1" s="1"/>
      <c r="B1" s="311" t="s">
        <v>76</v>
      </c>
      <c r="C1" s="311"/>
      <c r="D1" s="311"/>
      <c r="E1" s="311"/>
      <c r="F1" s="311"/>
      <c r="G1" s="311"/>
      <c r="H1" s="311"/>
      <c r="I1" s="311"/>
      <c r="J1" s="311"/>
      <c r="K1" s="311"/>
      <c r="L1" s="311"/>
      <c r="M1" s="311"/>
    </row>
    <row r="2" spans="1:14" s="8" customFormat="1" ht="12.75" customHeight="1" x14ac:dyDescent="0.15">
      <c r="A2" s="3"/>
      <c r="B2" s="4"/>
      <c r="C2" s="4"/>
      <c r="D2" s="5"/>
      <c r="E2" s="6"/>
      <c r="F2" s="6"/>
      <c r="G2" s="6"/>
      <c r="H2" s="6"/>
      <c r="I2" s="6"/>
      <c r="J2" s="6"/>
      <c r="K2" s="7"/>
      <c r="L2" s="7"/>
      <c r="M2" s="7"/>
    </row>
    <row r="3" spans="1:14" s="14" customFormat="1" ht="20.100000000000001" customHeight="1" x14ac:dyDescent="0.25">
      <c r="A3" s="9"/>
      <c r="B3" s="10" t="s">
        <v>2</v>
      </c>
      <c r="C3" s="392">
        <f>+'2. ANID BUDGET (M$)'!C3</f>
        <v>0</v>
      </c>
      <c r="D3" s="393"/>
      <c r="E3" s="393"/>
      <c r="F3" s="393"/>
      <c r="G3" s="393"/>
      <c r="H3" s="393"/>
      <c r="I3" s="393"/>
      <c r="J3" s="393"/>
      <c r="K3" s="393"/>
      <c r="L3" s="393"/>
      <c r="M3" s="394"/>
      <c r="N3" s="13"/>
    </row>
    <row r="4" spans="1:14" s="14" customFormat="1" ht="20.100000000000001" customHeight="1" x14ac:dyDescent="0.25">
      <c r="A4" s="9"/>
      <c r="B4" s="10" t="s">
        <v>0</v>
      </c>
      <c r="C4" s="392">
        <f>+'2. ANID BUDGET (M$)'!C4</f>
        <v>0</v>
      </c>
      <c r="D4" s="393"/>
      <c r="E4" s="393"/>
      <c r="F4" s="393"/>
      <c r="G4" s="393"/>
      <c r="H4" s="393"/>
      <c r="I4" s="393"/>
      <c r="J4" s="393"/>
      <c r="K4" s="393"/>
      <c r="L4" s="393"/>
      <c r="M4" s="394"/>
      <c r="N4" s="13"/>
    </row>
    <row r="5" spans="1:14" s="14" customFormat="1" ht="20.100000000000001" customHeight="1" x14ac:dyDescent="0.25">
      <c r="A5" s="9"/>
      <c r="B5" s="117" t="s">
        <v>38</v>
      </c>
      <c r="C5" s="405">
        <f>+'2. ANID BUDGET (M$)'!C5</f>
        <v>0</v>
      </c>
      <c r="D5" s="406"/>
      <c r="E5" s="406"/>
      <c r="F5" s="406"/>
      <c r="G5" s="406"/>
      <c r="H5" s="406"/>
      <c r="I5" s="406"/>
      <c r="J5" s="406"/>
      <c r="K5" s="406"/>
      <c r="L5" s="406"/>
      <c r="M5" s="407"/>
      <c r="N5" s="13"/>
    </row>
    <row r="6" spans="1:14" s="14" customFormat="1" ht="20.100000000000001" customHeight="1" x14ac:dyDescent="0.25">
      <c r="A6" s="9"/>
      <c r="B6" s="117" t="s">
        <v>62</v>
      </c>
      <c r="C6" s="395">
        <f>+'2. ANID BUDGET (M$)'!C10</f>
        <v>0</v>
      </c>
      <c r="D6" s="396"/>
      <c r="E6" s="396"/>
      <c r="F6" s="396"/>
      <c r="G6" s="396"/>
      <c r="H6" s="396"/>
      <c r="I6" s="396"/>
      <c r="J6" s="396"/>
      <c r="K6" s="396"/>
      <c r="L6" s="396"/>
      <c r="M6" s="397"/>
      <c r="N6" s="13"/>
    </row>
    <row r="7" spans="1:14" ht="6" customHeight="1" x14ac:dyDescent="0.15">
      <c r="A7" s="3"/>
      <c r="B7" s="15"/>
      <c r="C7" s="15"/>
      <c r="D7" s="16"/>
      <c r="E7" s="16"/>
      <c r="F7" s="16"/>
      <c r="G7" s="16"/>
      <c r="H7" s="16"/>
      <c r="I7" s="16"/>
      <c r="J7" s="16"/>
      <c r="K7" s="1"/>
      <c r="L7" s="1"/>
      <c r="M7" s="1"/>
    </row>
    <row r="8" spans="1:14" ht="5.0999999999999996" customHeight="1" x14ac:dyDescent="0.15">
      <c r="A8" s="3"/>
      <c r="B8" s="15"/>
      <c r="C8" s="15"/>
      <c r="D8" s="16"/>
      <c r="E8" s="16"/>
      <c r="F8" s="16"/>
      <c r="G8" s="16"/>
      <c r="H8" s="16"/>
      <c r="I8" s="16"/>
      <c r="J8" s="16"/>
      <c r="K8" s="1"/>
      <c r="L8" s="1"/>
      <c r="M8" s="1"/>
    </row>
    <row r="9" spans="1:14" ht="17.25" customHeight="1" x14ac:dyDescent="0.15">
      <c r="A9" s="3"/>
      <c r="B9" s="46" t="s">
        <v>73</v>
      </c>
      <c r="C9" s="402" t="s">
        <v>85</v>
      </c>
      <c r="D9" s="403"/>
      <c r="E9" s="403"/>
      <c r="F9" s="403"/>
      <c r="G9" s="403"/>
      <c r="H9" s="403"/>
      <c r="I9" s="403"/>
      <c r="J9" s="403"/>
      <c r="K9" s="403"/>
      <c r="L9" s="403"/>
      <c r="M9" s="404"/>
    </row>
    <row r="10" spans="1:14" s="18" customFormat="1" ht="20.25" customHeight="1" x14ac:dyDescent="0.25">
      <c r="A10" s="9"/>
      <c r="B10" s="408" t="s">
        <v>40</v>
      </c>
      <c r="C10" s="399" t="s">
        <v>3</v>
      </c>
      <c r="D10" s="400"/>
      <c r="E10" s="400"/>
      <c r="F10" s="400"/>
      <c r="G10" s="400"/>
      <c r="H10" s="400"/>
      <c r="I10" s="400"/>
      <c r="J10" s="400"/>
      <c r="K10" s="400"/>
      <c r="L10" s="400"/>
      <c r="M10" s="401"/>
      <c r="N10" s="9"/>
    </row>
    <row r="11" spans="1:14" s="18" customFormat="1" ht="27" customHeight="1" x14ac:dyDescent="0.25">
      <c r="A11" s="9"/>
      <c r="B11" s="409"/>
      <c r="C11" s="388" t="s">
        <v>7</v>
      </c>
      <c r="D11" s="389"/>
      <c r="E11" s="388" t="s">
        <v>8</v>
      </c>
      <c r="F11" s="389"/>
      <c r="G11" s="388" t="s">
        <v>9</v>
      </c>
      <c r="H11" s="389"/>
      <c r="I11" s="388" t="s">
        <v>106</v>
      </c>
      <c r="J11" s="389"/>
      <c r="K11" s="388" t="s">
        <v>1</v>
      </c>
      <c r="L11" s="389"/>
      <c r="M11" s="390" t="s">
        <v>1</v>
      </c>
      <c r="N11" s="9"/>
    </row>
    <row r="12" spans="1:14" s="18" customFormat="1" ht="22.5" x14ac:dyDescent="0.25">
      <c r="A12" s="9"/>
      <c r="B12" s="410"/>
      <c r="C12" s="21" t="s">
        <v>4</v>
      </c>
      <c r="D12" s="22" t="s">
        <v>5</v>
      </c>
      <c r="E12" s="21" t="s">
        <v>4</v>
      </c>
      <c r="F12" s="22" t="s">
        <v>5</v>
      </c>
      <c r="G12" s="21" t="s">
        <v>4</v>
      </c>
      <c r="H12" s="22" t="s">
        <v>5</v>
      </c>
      <c r="I12" s="21" t="s">
        <v>4</v>
      </c>
      <c r="J12" s="22" t="s">
        <v>5</v>
      </c>
      <c r="K12" s="21" t="s">
        <v>4</v>
      </c>
      <c r="L12" s="22" t="s">
        <v>5</v>
      </c>
      <c r="M12" s="391"/>
      <c r="N12" s="9"/>
    </row>
    <row r="13" spans="1:14" s="25" customFormat="1" ht="30" customHeight="1" x14ac:dyDescent="0.25">
      <c r="B13" s="23" t="s">
        <v>12</v>
      </c>
      <c r="C13" s="118">
        <f t="shared" ref="C13:H13" si="0">SUM(C14:C21)</f>
        <v>0</v>
      </c>
      <c r="D13" s="118">
        <f t="shared" si="0"/>
        <v>0</v>
      </c>
      <c r="E13" s="118">
        <f t="shared" si="0"/>
        <v>0</v>
      </c>
      <c r="F13" s="118">
        <f t="shared" si="0"/>
        <v>0</v>
      </c>
      <c r="G13" s="118">
        <f t="shared" si="0"/>
        <v>0</v>
      </c>
      <c r="H13" s="118">
        <f t="shared" si="0"/>
        <v>0</v>
      </c>
      <c r="I13" s="118">
        <f t="shared" ref="I13:J13" si="1">SUM(I14:I21)</f>
        <v>0</v>
      </c>
      <c r="J13" s="118">
        <f t="shared" si="1"/>
        <v>0</v>
      </c>
      <c r="K13" s="118">
        <f>SUM(K14:K21)</f>
        <v>0</v>
      </c>
      <c r="L13" s="118">
        <f t="shared" ref="L13" si="2">SUM(L14:L21)</f>
        <v>0</v>
      </c>
      <c r="M13" s="118">
        <f>SUM(M14:M21)</f>
        <v>0</v>
      </c>
      <c r="N13" s="24"/>
    </row>
    <row r="14" spans="1:14" s="25" customFormat="1" ht="30" customHeight="1" x14ac:dyDescent="0.25">
      <c r="B14" s="30" t="s">
        <v>13</v>
      </c>
      <c r="C14" s="124"/>
      <c r="D14" s="124"/>
      <c r="E14" s="124"/>
      <c r="F14" s="124"/>
      <c r="G14" s="124"/>
      <c r="H14" s="124"/>
      <c r="I14" s="26"/>
      <c r="J14" s="26"/>
      <c r="K14" s="119">
        <f>+C14+E14+G14+I14</f>
        <v>0</v>
      </c>
      <c r="L14" s="119">
        <f>+D14+F14+H14+J14</f>
        <v>0</v>
      </c>
      <c r="M14" s="119">
        <f t="shared" ref="M14:M22" si="3">+K14+L14</f>
        <v>0</v>
      </c>
      <c r="N14" s="24"/>
    </row>
    <row r="15" spans="1:14" s="25" customFormat="1" ht="30" customHeight="1" x14ac:dyDescent="0.25">
      <c r="B15" s="30" t="str">
        <f>+'2.1 PERSONNEL (USD)'!B22</f>
        <v xml:space="preserve">Postdocs </v>
      </c>
      <c r="C15" s="124"/>
      <c r="D15" s="124"/>
      <c r="E15" s="124"/>
      <c r="F15" s="124"/>
      <c r="G15" s="124"/>
      <c r="H15" s="124"/>
      <c r="I15" s="26"/>
      <c r="J15" s="26"/>
      <c r="K15" s="119">
        <f t="shared" ref="K15:L21" si="4">+C15+E15+G15+I15</f>
        <v>0</v>
      </c>
      <c r="L15" s="119">
        <f t="shared" si="4"/>
        <v>0</v>
      </c>
      <c r="M15" s="120">
        <f t="shared" si="3"/>
        <v>0</v>
      </c>
      <c r="N15" s="24"/>
    </row>
    <row r="16" spans="1:14" s="25" customFormat="1" ht="30" customHeight="1" x14ac:dyDescent="0.25">
      <c r="B16" s="30" t="str">
        <f>+'2.1 PERSONNEL (USD)'!B23</f>
        <v>Phd Thesis Students</v>
      </c>
      <c r="C16" s="124"/>
      <c r="D16" s="124"/>
      <c r="E16" s="124"/>
      <c r="F16" s="124"/>
      <c r="G16" s="124"/>
      <c r="H16" s="124"/>
      <c r="I16" s="26"/>
      <c r="J16" s="26"/>
      <c r="K16" s="119">
        <f t="shared" si="4"/>
        <v>0</v>
      </c>
      <c r="L16" s="119">
        <f t="shared" si="4"/>
        <v>0</v>
      </c>
      <c r="M16" s="120">
        <f t="shared" si="3"/>
        <v>0</v>
      </c>
      <c r="N16" s="24"/>
    </row>
    <row r="17" spans="2:14" s="25" customFormat="1" ht="30" customHeight="1" x14ac:dyDescent="0.25">
      <c r="B17" s="30" t="str">
        <f>+'2.1 PERSONNEL (USD)'!B24</f>
        <v>Master Thesis Students</v>
      </c>
      <c r="C17" s="124"/>
      <c r="D17" s="124"/>
      <c r="E17" s="124"/>
      <c r="F17" s="124"/>
      <c r="G17" s="124"/>
      <c r="H17" s="124"/>
      <c r="I17" s="26"/>
      <c r="J17" s="26"/>
      <c r="K17" s="119">
        <f t="shared" ref="K17" si="5">+C17+E17+G17+I17</f>
        <v>0</v>
      </c>
      <c r="L17" s="119">
        <f t="shared" ref="L17" si="6">+D17+F17+H17+J17</f>
        <v>0</v>
      </c>
      <c r="M17" s="120">
        <f t="shared" ref="M17" si="7">+K17+L17</f>
        <v>0</v>
      </c>
      <c r="N17" s="24"/>
    </row>
    <row r="18" spans="2:14" s="25" customFormat="1" ht="30" customHeight="1" x14ac:dyDescent="0.25">
      <c r="B18" s="30" t="str">
        <f>+'2.1 PERSONNEL (USD)'!B25</f>
        <v>Undergraduated Thesis Students</v>
      </c>
      <c r="C18" s="124"/>
      <c r="D18" s="124"/>
      <c r="E18" s="124"/>
      <c r="F18" s="124"/>
      <c r="G18" s="124"/>
      <c r="H18" s="124"/>
      <c r="I18" s="26"/>
      <c r="J18" s="26"/>
      <c r="K18" s="119">
        <f t="shared" si="4"/>
        <v>0</v>
      </c>
      <c r="L18" s="119">
        <f t="shared" si="4"/>
        <v>0</v>
      </c>
      <c r="M18" s="120">
        <f t="shared" si="3"/>
        <v>0</v>
      </c>
      <c r="N18" s="24"/>
    </row>
    <row r="19" spans="2:14" s="25" customFormat="1" ht="30" customHeight="1" x14ac:dyDescent="0.25">
      <c r="B19" s="30" t="str">
        <f>+'2.1 PERSONNEL (USD)'!B27</f>
        <v>Professionals and Technicians</v>
      </c>
      <c r="C19" s="124"/>
      <c r="D19" s="124"/>
      <c r="E19" s="124"/>
      <c r="F19" s="124"/>
      <c r="G19" s="124"/>
      <c r="H19" s="124"/>
      <c r="I19" s="26"/>
      <c r="J19" s="26"/>
      <c r="K19" s="119">
        <f t="shared" si="4"/>
        <v>0</v>
      </c>
      <c r="L19" s="119">
        <f t="shared" si="4"/>
        <v>0</v>
      </c>
      <c r="M19" s="120">
        <f t="shared" si="3"/>
        <v>0</v>
      </c>
      <c r="N19" s="24"/>
    </row>
    <row r="20" spans="2:14" s="25" customFormat="1" ht="30" customHeight="1" x14ac:dyDescent="0.25">
      <c r="B20" s="30" t="str">
        <f>+'2.1 PERSONNEL (USD)'!B28</f>
        <v>Project Administrative Staff</v>
      </c>
      <c r="C20" s="124"/>
      <c r="D20" s="124"/>
      <c r="E20" s="124"/>
      <c r="F20" s="124"/>
      <c r="G20" s="124"/>
      <c r="H20" s="124"/>
      <c r="I20" s="26"/>
      <c r="J20" s="26"/>
      <c r="K20" s="119">
        <f t="shared" si="4"/>
        <v>0</v>
      </c>
      <c r="L20" s="119">
        <f t="shared" si="4"/>
        <v>0</v>
      </c>
      <c r="M20" s="120">
        <f t="shared" si="3"/>
        <v>0</v>
      </c>
      <c r="N20" s="24"/>
    </row>
    <row r="21" spans="2:14" s="25" customFormat="1" ht="30" customHeight="1" x14ac:dyDescent="0.25">
      <c r="B21" s="30" t="str">
        <f>+'2.1 PERSONNEL (USD)'!B29</f>
        <v>Research Assistants</v>
      </c>
      <c r="C21" s="124"/>
      <c r="D21" s="124"/>
      <c r="E21" s="124"/>
      <c r="F21" s="124"/>
      <c r="G21" s="124"/>
      <c r="H21" s="124"/>
      <c r="I21" s="273"/>
      <c r="J21" s="273"/>
      <c r="K21" s="119">
        <f t="shared" si="4"/>
        <v>0</v>
      </c>
      <c r="L21" s="119">
        <f t="shared" si="4"/>
        <v>0</v>
      </c>
      <c r="M21" s="120">
        <f t="shared" si="3"/>
        <v>0</v>
      </c>
      <c r="N21" s="24"/>
    </row>
    <row r="22" spans="2:14" s="25" customFormat="1" ht="30" customHeight="1" x14ac:dyDescent="0.25">
      <c r="B22" s="23" t="s">
        <v>52</v>
      </c>
      <c r="C22" s="118">
        <f>+C23+C24</f>
        <v>0</v>
      </c>
      <c r="D22" s="118">
        <f t="shared" ref="D22:H22" si="8">+D23+D24</f>
        <v>0</v>
      </c>
      <c r="E22" s="118">
        <f t="shared" si="8"/>
        <v>0</v>
      </c>
      <c r="F22" s="118">
        <f t="shared" si="8"/>
        <v>0</v>
      </c>
      <c r="G22" s="118">
        <f t="shared" si="8"/>
        <v>0</v>
      </c>
      <c r="H22" s="118">
        <f t="shared" si="8"/>
        <v>0</v>
      </c>
      <c r="I22" s="118">
        <f>I23+I24</f>
        <v>0</v>
      </c>
      <c r="J22" s="118">
        <f t="shared" ref="J22" si="9">J23+J24</f>
        <v>0</v>
      </c>
      <c r="K22" s="123">
        <f>+C22+E22+G22+I22</f>
        <v>0</v>
      </c>
      <c r="L22" s="123">
        <f>+D22+F22+H22+J22</f>
        <v>0</v>
      </c>
      <c r="M22" s="120">
        <f t="shared" si="3"/>
        <v>0</v>
      </c>
      <c r="N22" s="24"/>
    </row>
    <row r="23" spans="2:14" s="25" customFormat="1" ht="30" customHeight="1" x14ac:dyDescent="0.25">
      <c r="B23" s="138" t="s">
        <v>51</v>
      </c>
      <c r="C23" s="112"/>
      <c r="D23" s="112"/>
      <c r="E23" s="112"/>
      <c r="F23" s="112"/>
      <c r="G23" s="112"/>
      <c r="H23" s="112"/>
      <c r="I23" s="273"/>
      <c r="J23" s="273"/>
      <c r="K23" s="123">
        <f>+C23+E23+G23+I23</f>
        <v>0</v>
      </c>
      <c r="L23" s="123">
        <f t="shared" ref="L23:L26" si="10">+D23+F23+H23+J23</f>
        <v>0</v>
      </c>
      <c r="M23" s="118">
        <f>+K23+L23</f>
        <v>0</v>
      </c>
      <c r="N23" s="24"/>
    </row>
    <row r="24" spans="2:14" s="29" customFormat="1" ht="30" customHeight="1" x14ac:dyDescent="0.25">
      <c r="B24" s="138" t="s">
        <v>52</v>
      </c>
      <c r="C24" s="112"/>
      <c r="D24" s="112"/>
      <c r="E24" s="112"/>
      <c r="F24" s="112"/>
      <c r="G24" s="112"/>
      <c r="H24" s="112"/>
      <c r="I24" s="273"/>
      <c r="J24" s="273"/>
      <c r="K24" s="123">
        <f t="shared" ref="K24:K26" si="11">+C24+E24+G24+I24</f>
        <v>0</v>
      </c>
      <c r="L24" s="123">
        <f t="shared" si="10"/>
        <v>0</v>
      </c>
      <c r="M24" s="118">
        <f>+K24+L24</f>
        <v>0</v>
      </c>
      <c r="N24" s="28"/>
    </row>
    <row r="25" spans="2:14" s="25" customFormat="1" ht="30" customHeight="1" x14ac:dyDescent="0.25">
      <c r="B25" s="23" t="s">
        <v>54</v>
      </c>
      <c r="C25" s="145"/>
      <c r="D25" s="145"/>
      <c r="E25" s="145"/>
      <c r="F25" s="145"/>
      <c r="G25" s="145"/>
      <c r="H25" s="145"/>
      <c r="I25" s="146"/>
      <c r="J25" s="146"/>
      <c r="K25" s="123">
        <f t="shared" si="11"/>
        <v>0</v>
      </c>
      <c r="L25" s="123">
        <f t="shared" si="10"/>
        <v>0</v>
      </c>
      <c r="M25" s="118">
        <f>+K25+L25</f>
        <v>0</v>
      </c>
      <c r="N25" s="24"/>
    </row>
    <row r="26" spans="2:14" s="25" customFormat="1" ht="30" customHeight="1" x14ac:dyDescent="0.25">
      <c r="B26" s="23" t="s">
        <v>67</v>
      </c>
      <c r="C26" s="145"/>
      <c r="D26" s="145"/>
      <c r="E26" s="145"/>
      <c r="F26" s="145"/>
      <c r="G26" s="145"/>
      <c r="H26" s="145"/>
      <c r="I26" s="146"/>
      <c r="J26" s="146"/>
      <c r="K26" s="123">
        <f t="shared" si="11"/>
        <v>0</v>
      </c>
      <c r="L26" s="123">
        <f t="shared" si="10"/>
        <v>0</v>
      </c>
      <c r="M26" s="118">
        <f>+K26+L26</f>
        <v>0</v>
      </c>
      <c r="N26" s="24"/>
    </row>
    <row r="27" spans="2:14" s="25" customFormat="1" ht="30" customHeight="1" x14ac:dyDescent="0.25">
      <c r="B27" s="32" t="s">
        <v>87</v>
      </c>
      <c r="C27" s="125">
        <f t="shared" ref="C27:H27" si="12">+C13+SUM(C23:C26)</f>
        <v>0</v>
      </c>
      <c r="D27" s="125">
        <f t="shared" si="12"/>
        <v>0</v>
      </c>
      <c r="E27" s="125">
        <f t="shared" si="12"/>
        <v>0</v>
      </c>
      <c r="F27" s="125">
        <f t="shared" si="12"/>
        <v>0</v>
      </c>
      <c r="G27" s="125">
        <f t="shared" si="12"/>
        <v>0</v>
      </c>
      <c r="H27" s="125">
        <f t="shared" si="12"/>
        <v>0</v>
      </c>
      <c r="I27" s="74">
        <f>+I13+SUM(I23:I26)</f>
        <v>0</v>
      </c>
      <c r="J27" s="74">
        <f t="shared" ref="J27" si="13">+J13+SUM(J23:J26)</f>
        <v>0</v>
      </c>
      <c r="K27" s="74">
        <f>+C27+E27+G27+I27</f>
        <v>0</v>
      </c>
      <c r="L27" s="74">
        <f>+D27+F27+H27+J27</f>
        <v>0</v>
      </c>
      <c r="M27" s="125">
        <f>+K27+L27</f>
        <v>0</v>
      </c>
      <c r="N27" s="24"/>
    </row>
  </sheetData>
  <mergeCells count="14">
    <mergeCell ref="C10:M10"/>
    <mergeCell ref="C9:M9"/>
    <mergeCell ref="B1:M1"/>
    <mergeCell ref="C3:M3"/>
    <mergeCell ref="C4:M4"/>
    <mergeCell ref="C5:M5"/>
    <mergeCell ref="C6:M6"/>
    <mergeCell ref="B10:B12"/>
    <mergeCell ref="C11:D11"/>
    <mergeCell ref="E11:F11"/>
    <mergeCell ref="G11:H11"/>
    <mergeCell ref="K11:L11"/>
    <mergeCell ref="M11:M12"/>
    <mergeCell ref="I11:J11"/>
  </mergeCells>
  <pageMargins left="0.25" right="0.25" top="0.75" bottom="0.75" header="0.3" footer="0.3"/>
  <pageSetup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27"/>
  <sheetViews>
    <sheetView view="pageBreakPreview" topLeftCell="B1" zoomScaleNormal="100" zoomScaleSheetLayoutView="100" workbookViewId="0">
      <selection activeCell="C6" sqref="C6:M6"/>
    </sheetView>
  </sheetViews>
  <sheetFormatPr baseColWidth="10" defaultColWidth="11.42578125" defaultRowHeight="11.25" x14ac:dyDescent="0.15"/>
  <cols>
    <col min="1" max="1" width="1.28515625" style="17" customWidth="1"/>
    <col min="2" max="2" width="39" style="17" customWidth="1"/>
    <col min="3" max="3" width="13.140625" style="17" customWidth="1"/>
    <col min="4" max="10" width="13.140625" style="34" customWidth="1"/>
    <col min="11" max="12" width="13.140625" style="35" customWidth="1"/>
    <col min="13" max="13" width="15.42578125" style="35" customWidth="1"/>
    <col min="14" max="14" width="2" style="3" customWidth="1"/>
    <col min="15" max="16384" width="11.42578125" style="17"/>
  </cols>
  <sheetData>
    <row r="1" spans="1:14" s="2" customFormat="1" ht="26.25" customHeight="1" x14ac:dyDescent="0.15">
      <c r="A1" s="1"/>
      <c r="B1" s="311" t="s">
        <v>78</v>
      </c>
      <c r="C1" s="311"/>
      <c r="D1" s="311"/>
      <c r="E1" s="311"/>
      <c r="F1" s="311"/>
      <c r="G1" s="311"/>
      <c r="H1" s="311"/>
      <c r="I1" s="311"/>
      <c r="J1" s="311"/>
      <c r="K1" s="311"/>
      <c r="L1" s="311"/>
      <c r="M1" s="311"/>
    </row>
    <row r="2" spans="1:14" s="8" customFormat="1" ht="12.75" customHeight="1" x14ac:dyDescent="0.15">
      <c r="A2" s="3"/>
      <c r="B2" s="4"/>
      <c r="C2" s="4"/>
      <c r="D2" s="5"/>
      <c r="E2" s="6"/>
      <c r="F2" s="6"/>
      <c r="G2" s="6"/>
      <c r="H2" s="6"/>
      <c r="I2" s="6"/>
      <c r="J2" s="6"/>
      <c r="K2" s="7"/>
      <c r="L2" s="7"/>
      <c r="M2" s="7"/>
    </row>
    <row r="3" spans="1:14" s="14" customFormat="1" ht="20.100000000000001" customHeight="1" x14ac:dyDescent="0.25">
      <c r="A3" s="9"/>
      <c r="B3" s="10" t="s">
        <v>2</v>
      </c>
      <c r="C3" s="392">
        <f>+'2. ANID BUDGET (M$)'!C3</f>
        <v>0</v>
      </c>
      <c r="D3" s="393"/>
      <c r="E3" s="393"/>
      <c r="F3" s="393"/>
      <c r="G3" s="393"/>
      <c r="H3" s="393"/>
      <c r="I3" s="393"/>
      <c r="J3" s="393"/>
      <c r="K3" s="393"/>
      <c r="L3" s="393"/>
      <c r="M3" s="394"/>
      <c r="N3" s="13"/>
    </row>
    <row r="4" spans="1:14" s="14" customFormat="1" ht="20.100000000000001" customHeight="1" x14ac:dyDescent="0.25">
      <c r="A4" s="9"/>
      <c r="B4" s="10" t="s">
        <v>0</v>
      </c>
      <c r="C4" s="392">
        <f>+'2. ANID BUDGET (M$)'!C4</f>
        <v>0</v>
      </c>
      <c r="D4" s="393"/>
      <c r="E4" s="393"/>
      <c r="F4" s="393"/>
      <c r="G4" s="393"/>
      <c r="H4" s="393"/>
      <c r="I4" s="393"/>
      <c r="J4" s="393"/>
      <c r="K4" s="393"/>
      <c r="L4" s="393"/>
      <c r="M4" s="394"/>
      <c r="N4" s="13"/>
    </row>
    <row r="5" spans="1:14" s="14" customFormat="1" ht="20.100000000000001" customHeight="1" x14ac:dyDescent="0.25">
      <c r="A5" s="9"/>
      <c r="B5" s="117" t="s">
        <v>38</v>
      </c>
      <c r="C5" s="405">
        <f>+'2. ANID BUDGET (M$)'!C5</f>
        <v>0</v>
      </c>
      <c r="D5" s="406"/>
      <c r="E5" s="406"/>
      <c r="F5" s="406"/>
      <c r="G5" s="406"/>
      <c r="H5" s="406"/>
      <c r="I5" s="406"/>
      <c r="J5" s="406"/>
      <c r="K5" s="406"/>
      <c r="L5" s="406"/>
      <c r="M5" s="407"/>
      <c r="N5" s="13"/>
    </row>
    <row r="6" spans="1:14" s="14" customFormat="1" ht="20.100000000000001" customHeight="1" x14ac:dyDescent="0.25">
      <c r="A6" s="9"/>
      <c r="B6" s="117" t="s">
        <v>62</v>
      </c>
      <c r="C6" s="395">
        <f>+'2. ANID BUDGET (M$)'!C11</f>
        <v>0</v>
      </c>
      <c r="D6" s="396"/>
      <c r="E6" s="396"/>
      <c r="F6" s="396"/>
      <c r="G6" s="396"/>
      <c r="H6" s="396"/>
      <c r="I6" s="396"/>
      <c r="J6" s="396"/>
      <c r="K6" s="396"/>
      <c r="L6" s="396"/>
      <c r="M6" s="397"/>
      <c r="N6" s="13"/>
    </row>
    <row r="7" spans="1:14" ht="6" customHeight="1" x14ac:dyDescent="0.15">
      <c r="A7" s="3"/>
      <c r="B7" s="15"/>
      <c r="C7" s="15"/>
      <c r="D7" s="16"/>
      <c r="E7" s="16"/>
      <c r="F7" s="16"/>
      <c r="G7" s="16"/>
      <c r="H7" s="16"/>
      <c r="I7" s="16"/>
      <c r="J7" s="16"/>
      <c r="K7" s="1"/>
      <c r="L7" s="1"/>
      <c r="M7" s="1"/>
    </row>
    <row r="8" spans="1:14" ht="5.0999999999999996" customHeight="1" x14ac:dyDescent="0.15">
      <c r="A8" s="3"/>
      <c r="B8" s="15"/>
      <c r="C8" s="15"/>
      <c r="D8" s="16"/>
      <c r="E8" s="16"/>
      <c r="F8" s="16"/>
      <c r="G8" s="16"/>
      <c r="H8" s="16"/>
      <c r="I8" s="16"/>
      <c r="J8" s="16"/>
      <c r="K8" s="1"/>
      <c r="L8" s="1"/>
      <c r="M8" s="1"/>
    </row>
    <row r="9" spans="1:14" ht="17.25" customHeight="1" x14ac:dyDescent="0.15">
      <c r="A9" s="3"/>
      <c r="B9" s="46" t="s">
        <v>73</v>
      </c>
      <c r="C9" s="402" t="s">
        <v>85</v>
      </c>
      <c r="D9" s="403"/>
      <c r="E9" s="403"/>
      <c r="F9" s="403"/>
      <c r="G9" s="403"/>
      <c r="H9" s="403"/>
      <c r="I9" s="403"/>
      <c r="J9" s="403"/>
      <c r="K9" s="403"/>
      <c r="L9" s="403"/>
      <c r="M9" s="404"/>
    </row>
    <row r="10" spans="1:14" s="18" customFormat="1" ht="20.25" customHeight="1" x14ac:dyDescent="0.25">
      <c r="A10" s="9"/>
      <c r="B10" s="408" t="s">
        <v>40</v>
      </c>
      <c r="C10" s="399" t="s">
        <v>3</v>
      </c>
      <c r="D10" s="400"/>
      <c r="E10" s="400"/>
      <c r="F10" s="400"/>
      <c r="G10" s="400"/>
      <c r="H10" s="400"/>
      <c r="I10" s="400"/>
      <c r="J10" s="400"/>
      <c r="K10" s="400"/>
      <c r="L10" s="400"/>
      <c r="M10" s="401"/>
      <c r="N10" s="9"/>
    </row>
    <row r="11" spans="1:14" s="18" customFormat="1" ht="27" customHeight="1" x14ac:dyDescent="0.25">
      <c r="A11" s="9"/>
      <c r="B11" s="409"/>
      <c r="C11" s="388" t="s">
        <v>7</v>
      </c>
      <c r="D11" s="389"/>
      <c r="E11" s="388" t="s">
        <v>8</v>
      </c>
      <c r="F11" s="389"/>
      <c r="G11" s="388" t="s">
        <v>9</v>
      </c>
      <c r="H11" s="389"/>
      <c r="I11" s="388" t="s">
        <v>106</v>
      </c>
      <c r="J11" s="389"/>
      <c r="K11" s="388" t="s">
        <v>1</v>
      </c>
      <c r="L11" s="389"/>
      <c r="M11" s="390" t="s">
        <v>1</v>
      </c>
      <c r="N11" s="9"/>
    </row>
    <row r="12" spans="1:14" s="18" customFormat="1" ht="22.5" x14ac:dyDescent="0.25">
      <c r="A12" s="9"/>
      <c r="B12" s="410"/>
      <c r="C12" s="21" t="s">
        <v>4</v>
      </c>
      <c r="D12" s="22" t="s">
        <v>5</v>
      </c>
      <c r="E12" s="21" t="s">
        <v>4</v>
      </c>
      <c r="F12" s="22" t="s">
        <v>5</v>
      </c>
      <c r="G12" s="21" t="s">
        <v>4</v>
      </c>
      <c r="H12" s="22" t="s">
        <v>5</v>
      </c>
      <c r="I12" s="21" t="s">
        <v>4</v>
      </c>
      <c r="J12" s="22" t="s">
        <v>5</v>
      </c>
      <c r="K12" s="21" t="s">
        <v>4</v>
      </c>
      <c r="L12" s="22" t="s">
        <v>5</v>
      </c>
      <c r="M12" s="391"/>
      <c r="N12" s="9"/>
    </row>
    <row r="13" spans="1:14" s="25" customFormat="1" ht="30" customHeight="1" x14ac:dyDescent="0.25">
      <c r="B13" s="23" t="s">
        <v>12</v>
      </c>
      <c r="C13" s="118">
        <f t="shared" ref="C13:M13" si="0">SUM(C14:C21)</f>
        <v>0</v>
      </c>
      <c r="D13" s="118">
        <f t="shared" si="0"/>
        <v>0</v>
      </c>
      <c r="E13" s="118">
        <f t="shared" si="0"/>
        <v>0</v>
      </c>
      <c r="F13" s="118">
        <f t="shared" si="0"/>
        <v>0</v>
      </c>
      <c r="G13" s="118">
        <f t="shared" si="0"/>
        <v>0</v>
      </c>
      <c r="H13" s="118">
        <f t="shared" si="0"/>
        <v>0</v>
      </c>
      <c r="I13" s="118">
        <f t="shared" ref="I13:J13" si="1">SUM(I14:I21)</f>
        <v>0</v>
      </c>
      <c r="J13" s="118">
        <f t="shared" si="1"/>
        <v>0</v>
      </c>
      <c r="K13" s="118">
        <f>SUM(K14:K21)</f>
        <v>0</v>
      </c>
      <c r="L13" s="118">
        <f t="shared" ref="L13" si="2">SUM(L14:L21)</f>
        <v>0</v>
      </c>
      <c r="M13" s="118">
        <f t="shared" si="0"/>
        <v>0</v>
      </c>
      <c r="N13" s="24"/>
    </row>
    <row r="14" spans="1:14" s="25" customFormat="1" ht="30" customHeight="1" x14ac:dyDescent="0.25">
      <c r="B14" s="30" t="s">
        <v>13</v>
      </c>
      <c r="C14" s="124"/>
      <c r="D14" s="124"/>
      <c r="E14" s="124"/>
      <c r="F14" s="124"/>
      <c r="G14" s="124"/>
      <c r="H14" s="124"/>
      <c r="I14" s="26"/>
      <c r="J14" s="26"/>
      <c r="K14" s="119">
        <f>+C14+E14+G14+I14</f>
        <v>0</v>
      </c>
      <c r="L14" s="119">
        <f>+D14+F14+H14+J14</f>
        <v>0</v>
      </c>
      <c r="M14" s="119">
        <f t="shared" ref="M14:M22" si="3">+K14+L14</f>
        <v>0</v>
      </c>
      <c r="N14" s="24"/>
    </row>
    <row r="15" spans="1:14" s="25" customFormat="1" ht="30" customHeight="1" x14ac:dyDescent="0.25">
      <c r="B15" s="30" t="str">
        <f>+'2.1 PERSONNEL (USD)'!B22</f>
        <v xml:space="preserve">Postdocs </v>
      </c>
      <c r="C15" s="124"/>
      <c r="D15" s="124"/>
      <c r="E15" s="124"/>
      <c r="F15" s="124"/>
      <c r="G15" s="124"/>
      <c r="H15" s="124"/>
      <c r="I15" s="26"/>
      <c r="J15" s="26"/>
      <c r="K15" s="119">
        <f t="shared" ref="K15:L21" si="4">+C15+E15+G15+I15</f>
        <v>0</v>
      </c>
      <c r="L15" s="119">
        <f t="shared" si="4"/>
        <v>0</v>
      </c>
      <c r="M15" s="120">
        <f t="shared" si="3"/>
        <v>0</v>
      </c>
      <c r="N15" s="24"/>
    </row>
    <row r="16" spans="1:14" s="25" customFormat="1" ht="30" customHeight="1" x14ac:dyDescent="0.25">
      <c r="B16" s="30" t="str">
        <f>+'2.1 PERSONNEL (USD)'!B23</f>
        <v>Phd Thesis Students</v>
      </c>
      <c r="C16" s="124"/>
      <c r="D16" s="124"/>
      <c r="E16" s="124"/>
      <c r="F16" s="124"/>
      <c r="G16" s="124"/>
      <c r="H16" s="124"/>
      <c r="I16" s="26"/>
      <c r="J16" s="26"/>
      <c r="K16" s="119">
        <f t="shared" si="4"/>
        <v>0</v>
      </c>
      <c r="L16" s="119">
        <f t="shared" si="4"/>
        <v>0</v>
      </c>
      <c r="M16" s="120">
        <f t="shared" si="3"/>
        <v>0</v>
      </c>
      <c r="N16" s="24"/>
    </row>
    <row r="17" spans="2:14" s="25" customFormat="1" ht="30" customHeight="1" x14ac:dyDescent="0.25">
      <c r="B17" s="30" t="str">
        <f>+'2.1 PERSONNEL (USD)'!B24</f>
        <v>Master Thesis Students</v>
      </c>
      <c r="C17" s="124"/>
      <c r="D17" s="124"/>
      <c r="E17" s="124"/>
      <c r="F17" s="124"/>
      <c r="G17" s="124"/>
      <c r="H17" s="124"/>
      <c r="I17" s="26"/>
      <c r="J17" s="26"/>
      <c r="K17" s="119">
        <f t="shared" ref="K17" si="5">+C17+E17+G17+I17</f>
        <v>0</v>
      </c>
      <c r="L17" s="119">
        <f t="shared" ref="L17" si="6">+D17+F17+H17+J17</f>
        <v>0</v>
      </c>
      <c r="M17" s="120">
        <f t="shared" ref="M17" si="7">+K17+L17</f>
        <v>0</v>
      </c>
      <c r="N17" s="24"/>
    </row>
    <row r="18" spans="2:14" s="25" customFormat="1" ht="30" customHeight="1" x14ac:dyDescent="0.25">
      <c r="B18" s="30" t="str">
        <f>+'2.1 PERSONNEL (USD)'!B25</f>
        <v>Undergraduated Thesis Students</v>
      </c>
      <c r="C18" s="124"/>
      <c r="D18" s="124"/>
      <c r="E18" s="124"/>
      <c r="F18" s="124"/>
      <c r="G18" s="124"/>
      <c r="H18" s="124"/>
      <c r="I18" s="26"/>
      <c r="J18" s="26"/>
      <c r="K18" s="119">
        <f t="shared" si="4"/>
        <v>0</v>
      </c>
      <c r="L18" s="119">
        <f t="shared" si="4"/>
        <v>0</v>
      </c>
      <c r="M18" s="120">
        <f t="shared" si="3"/>
        <v>0</v>
      </c>
      <c r="N18" s="24"/>
    </row>
    <row r="19" spans="2:14" s="25" customFormat="1" ht="30" customHeight="1" x14ac:dyDescent="0.25">
      <c r="B19" s="30" t="str">
        <f>+'2.1 PERSONNEL (USD)'!B27</f>
        <v>Professionals and Technicians</v>
      </c>
      <c r="C19" s="124"/>
      <c r="D19" s="124"/>
      <c r="E19" s="124"/>
      <c r="F19" s="124"/>
      <c r="G19" s="124"/>
      <c r="H19" s="124"/>
      <c r="I19" s="26"/>
      <c r="J19" s="26"/>
      <c r="K19" s="119">
        <f t="shared" si="4"/>
        <v>0</v>
      </c>
      <c r="L19" s="119">
        <f t="shared" si="4"/>
        <v>0</v>
      </c>
      <c r="M19" s="120">
        <f t="shared" si="3"/>
        <v>0</v>
      </c>
      <c r="N19" s="24"/>
    </row>
    <row r="20" spans="2:14" s="25" customFormat="1" ht="30" customHeight="1" x14ac:dyDescent="0.25">
      <c r="B20" s="30" t="str">
        <f>+'2.1 PERSONNEL (USD)'!B28</f>
        <v>Project Administrative Staff</v>
      </c>
      <c r="C20" s="124"/>
      <c r="D20" s="124"/>
      <c r="E20" s="124"/>
      <c r="F20" s="124"/>
      <c r="G20" s="124"/>
      <c r="H20" s="124"/>
      <c r="I20" s="26"/>
      <c r="J20" s="26"/>
      <c r="K20" s="119">
        <f t="shared" si="4"/>
        <v>0</v>
      </c>
      <c r="L20" s="119">
        <f t="shared" si="4"/>
        <v>0</v>
      </c>
      <c r="M20" s="120">
        <f t="shared" si="3"/>
        <v>0</v>
      </c>
      <c r="N20" s="24"/>
    </row>
    <row r="21" spans="2:14" s="25" customFormat="1" ht="30" customHeight="1" x14ac:dyDescent="0.25">
      <c r="B21" s="30" t="str">
        <f>+'2.1 PERSONNEL (USD)'!B29</f>
        <v>Research Assistants</v>
      </c>
      <c r="C21" s="124"/>
      <c r="D21" s="124"/>
      <c r="E21" s="124"/>
      <c r="F21" s="124"/>
      <c r="G21" s="124"/>
      <c r="H21" s="124"/>
      <c r="I21" s="273"/>
      <c r="J21" s="273"/>
      <c r="K21" s="119">
        <f t="shared" si="4"/>
        <v>0</v>
      </c>
      <c r="L21" s="119">
        <f t="shared" si="4"/>
        <v>0</v>
      </c>
      <c r="M21" s="120">
        <f t="shared" si="3"/>
        <v>0</v>
      </c>
      <c r="N21" s="24"/>
    </row>
    <row r="22" spans="2:14" s="25" customFormat="1" ht="30" customHeight="1" x14ac:dyDescent="0.25">
      <c r="B22" s="23" t="s">
        <v>52</v>
      </c>
      <c r="C22" s="118">
        <f>+C23+C24</f>
        <v>0</v>
      </c>
      <c r="D22" s="118">
        <f t="shared" ref="D22:H22" si="8">+D23+D24</f>
        <v>0</v>
      </c>
      <c r="E22" s="118">
        <f t="shared" si="8"/>
        <v>0</v>
      </c>
      <c r="F22" s="118">
        <f t="shared" si="8"/>
        <v>0</v>
      </c>
      <c r="G22" s="118">
        <f t="shared" si="8"/>
        <v>0</v>
      </c>
      <c r="H22" s="118">
        <f t="shared" si="8"/>
        <v>0</v>
      </c>
      <c r="I22" s="118">
        <f>I23+I24</f>
        <v>0</v>
      </c>
      <c r="J22" s="118">
        <f t="shared" ref="J22" si="9">J23+J24</f>
        <v>0</v>
      </c>
      <c r="K22" s="123">
        <f>+C22+E22+G22+I22</f>
        <v>0</v>
      </c>
      <c r="L22" s="123">
        <f>+D22+F22+H22+J22</f>
        <v>0</v>
      </c>
      <c r="M22" s="120">
        <f t="shared" si="3"/>
        <v>0</v>
      </c>
      <c r="N22" s="24"/>
    </row>
    <row r="23" spans="2:14" s="25" customFormat="1" ht="30" customHeight="1" x14ac:dyDescent="0.25">
      <c r="B23" s="138" t="s">
        <v>51</v>
      </c>
      <c r="C23" s="112"/>
      <c r="D23" s="112"/>
      <c r="E23" s="112"/>
      <c r="F23" s="112"/>
      <c r="G23" s="112"/>
      <c r="H23" s="112"/>
      <c r="I23" s="273"/>
      <c r="J23" s="273"/>
      <c r="K23" s="123">
        <f>+C23+E23+G23+I23</f>
        <v>0</v>
      </c>
      <c r="L23" s="123">
        <f t="shared" ref="L23:L26" si="10">+D23+F23+H23+J23</f>
        <v>0</v>
      </c>
      <c r="M23" s="118">
        <f>+K23+L23</f>
        <v>0</v>
      </c>
      <c r="N23" s="24"/>
    </row>
    <row r="24" spans="2:14" s="29" customFormat="1" ht="30" customHeight="1" x14ac:dyDescent="0.25">
      <c r="B24" s="138" t="s">
        <v>52</v>
      </c>
      <c r="C24" s="112"/>
      <c r="D24" s="112"/>
      <c r="E24" s="112"/>
      <c r="F24" s="112"/>
      <c r="G24" s="112"/>
      <c r="H24" s="112"/>
      <c r="I24" s="273"/>
      <c r="J24" s="273"/>
      <c r="K24" s="123">
        <f t="shared" ref="K24:K26" si="11">+C24+E24+G24+I24</f>
        <v>0</v>
      </c>
      <c r="L24" s="123">
        <f t="shared" si="10"/>
        <v>0</v>
      </c>
      <c r="M24" s="118">
        <f>+K24+L24</f>
        <v>0</v>
      </c>
      <c r="N24" s="28"/>
    </row>
    <row r="25" spans="2:14" s="25" customFormat="1" ht="30" customHeight="1" x14ac:dyDescent="0.25">
      <c r="B25" s="23" t="s">
        <v>54</v>
      </c>
      <c r="C25" s="145"/>
      <c r="D25" s="145"/>
      <c r="E25" s="145"/>
      <c r="F25" s="145"/>
      <c r="G25" s="145"/>
      <c r="H25" s="145"/>
      <c r="I25" s="146"/>
      <c r="J25" s="146"/>
      <c r="K25" s="123">
        <f t="shared" si="11"/>
        <v>0</v>
      </c>
      <c r="L25" s="123">
        <f t="shared" si="10"/>
        <v>0</v>
      </c>
      <c r="M25" s="118">
        <f>+K25+L25</f>
        <v>0</v>
      </c>
      <c r="N25" s="24"/>
    </row>
    <row r="26" spans="2:14" s="25" customFormat="1" ht="30" customHeight="1" x14ac:dyDescent="0.25">
      <c r="B26" s="23" t="s">
        <v>67</v>
      </c>
      <c r="C26" s="145"/>
      <c r="D26" s="145"/>
      <c r="E26" s="145"/>
      <c r="F26" s="145"/>
      <c r="G26" s="145"/>
      <c r="H26" s="145"/>
      <c r="I26" s="146"/>
      <c r="J26" s="146"/>
      <c r="K26" s="123">
        <f t="shared" si="11"/>
        <v>0</v>
      </c>
      <c r="L26" s="123">
        <f t="shared" si="10"/>
        <v>0</v>
      </c>
      <c r="M26" s="118">
        <f>+K26+L26</f>
        <v>0</v>
      </c>
      <c r="N26" s="24"/>
    </row>
    <row r="27" spans="2:14" s="25" customFormat="1" ht="30" customHeight="1" x14ac:dyDescent="0.25">
      <c r="B27" s="32" t="s">
        <v>87</v>
      </c>
      <c r="C27" s="125">
        <f t="shared" ref="C27:H27" si="12">+C13+SUM(C23:C26)</f>
        <v>0</v>
      </c>
      <c r="D27" s="125">
        <f t="shared" si="12"/>
        <v>0</v>
      </c>
      <c r="E27" s="125">
        <f t="shared" si="12"/>
        <v>0</v>
      </c>
      <c r="F27" s="125">
        <f t="shared" si="12"/>
        <v>0</v>
      </c>
      <c r="G27" s="125">
        <f t="shared" si="12"/>
        <v>0</v>
      </c>
      <c r="H27" s="125">
        <f t="shared" si="12"/>
        <v>0</v>
      </c>
      <c r="I27" s="74">
        <f>+I13+SUM(I23:I26)</f>
        <v>0</v>
      </c>
      <c r="J27" s="74">
        <f t="shared" ref="J27" si="13">+J13+SUM(J23:J26)</f>
        <v>0</v>
      </c>
      <c r="K27" s="74">
        <f>+C27+E27+G27+I27</f>
        <v>0</v>
      </c>
      <c r="L27" s="74">
        <f>+D27+F27+H27+J27</f>
        <v>0</v>
      </c>
      <c r="M27" s="125">
        <f>+K27+L27</f>
        <v>0</v>
      </c>
      <c r="N27" s="24"/>
    </row>
  </sheetData>
  <mergeCells count="14">
    <mergeCell ref="C10:M10"/>
    <mergeCell ref="C9:M9"/>
    <mergeCell ref="B1:M1"/>
    <mergeCell ref="C3:M3"/>
    <mergeCell ref="C4:M4"/>
    <mergeCell ref="C5:M5"/>
    <mergeCell ref="C6:M6"/>
    <mergeCell ref="B10:B12"/>
    <mergeCell ref="C11:D11"/>
    <mergeCell ref="E11:F11"/>
    <mergeCell ref="G11:H11"/>
    <mergeCell ref="K11:L11"/>
    <mergeCell ref="M11:M12"/>
    <mergeCell ref="I11:J11"/>
  </mergeCells>
  <pageMargins left="0.7" right="0.7" top="0.75" bottom="0.75" header="0.3" footer="0.3"/>
  <pageSetup scale="4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27"/>
  <sheetViews>
    <sheetView view="pageBreakPreview" zoomScaleNormal="100" zoomScaleSheetLayoutView="100" workbookViewId="0">
      <selection activeCell="C6" sqref="C6:M6"/>
    </sheetView>
  </sheetViews>
  <sheetFormatPr baseColWidth="10" defaultColWidth="11.42578125" defaultRowHeight="11.25" x14ac:dyDescent="0.15"/>
  <cols>
    <col min="1" max="1" width="1.28515625" style="17" customWidth="1"/>
    <col min="2" max="2" width="39" style="17" customWidth="1"/>
    <col min="3" max="3" width="13.140625" style="17" customWidth="1"/>
    <col min="4" max="10" width="13.140625" style="34" customWidth="1"/>
    <col min="11" max="12" width="13.140625" style="35" customWidth="1"/>
    <col min="13" max="13" width="15.42578125" style="35" customWidth="1"/>
    <col min="14" max="14" width="2" style="3" customWidth="1"/>
    <col min="15" max="16384" width="11.42578125" style="17"/>
  </cols>
  <sheetData>
    <row r="1" spans="1:14" s="2" customFormat="1" ht="26.25" customHeight="1" x14ac:dyDescent="0.15">
      <c r="A1" s="1"/>
      <c r="B1" s="311" t="s">
        <v>77</v>
      </c>
      <c r="C1" s="311"/>
      <c r="D1" s="311"/>
      <c r="E1" s="311"/>
      <c r="F1" s="311"/>
      <c r="G1" s="311"/>
      <c r="H1" s="311"/>
      <c r="I1" s="311"/>
      <c r="J1" s="311"/>
      <c r="K1" s="311"/>
      <c r="L1" s="311"/>
      <c r="M1" s="311"/>
    </row>
    <row r="2" spans="1:14" s="8" customFormat="1" ht="12.75" customHeight="1" x14ac:dyDescent="0.15">
      <c r="A2" s="3"/>
      <c r="B2" s="4"/>
      <c r="C2" s="4"/>
      <c r="D2" s="5"/>
      <c r="E2" s="6"/>
      <c r="F2" s="6"/>
      <c r="G2" s="6"/>
      <c r="H2" s="6"/>
      <c r="I2" s="6"/>
      <c r="J2" s="6"/>
      <c r="K2" s="7"/>
      <c r="L2" s="7"/>
      <c r="M2" s="7"/>
    </row>
    <row r="3" spans="1:14" s="14" customFormat="1" ht="20.100000000000001" customHeight="1" x14ac:dyDescent="0.25">
      <c r="A3" s="9"/>
      <c r="B3" s="10" t="s">
        <v>2</v>
      </c>
      <c r="C3" s="392">
        <f>+'2. ANID BUDGET (M$)'!C3</f>
        <v>0</v>
      </c>
      <c r="D3" s="393"/>
      <c r="E3" s="393"/>
      <c r="F3" s="393"/>
      <c r="G3" s="393"/>
      <c r="H3" s="393"/>
      <c r="I3" s="393"/>
      <c r="J3" s="393"/>
      <c r="K3" s="393"/>
      <c r="L3" s="393"/>
      <c r="M3" s="394"/>
      <c r="N3" s="13"/>
    </row>
    <row r="4" spans="1:14" s="14" customFormat="1" ht="20.100000000000001" customHeight="1" x14ac:dyDescent="0.25">
      <c r="A4" s="9"/>
      <c r="B4" s="10" t="s">
        <v>0</v>
      </c>
      <c r="C4" s="392">
        <f>+'2. ANID BUDGET (M$)'!C4</f>
        <v>0</v>
      </c>
      <c r="D4" s="393"/>
      <c r="E4" s="393"/>
      <c r="F4" s="393"/>
      <c r="G4" s="393"/>
      <c r="H4" s="393"/>
      <c r="I4" s="393"/>
      <c r="J4" s="393"/>
      <c r="K4" s="393"/>
      <c r="L4" s="393"/>
      <c r="M4" s="394"/>
      <c r="N4" s="13"/>
    </row>
    <row r="5" spans="1:14" s="14" customFormat="1" ht="20.100000000000001" customHeight="1" x14ac:dyDescent="0.25">
      <c r="A5" s="9"/>
      <c r="B5" s="117" t="s">
        <v>38</v>
      </c>
      <c r="C5" s="405">
        <f>+'2. ANID BUDGET (M$)'!C5</f>
        <v>0</v>
      </c>
      <c r="D5" s="406"/>
      <c r="E5" s="406"/>
      <c r="F5" s="406"/>
      <c r="G5" s="406"/>
      <c r="H5" s="406"/>
      <c r="I5" s="406"/>
      <c r="J5" s="406"/>
      <c r="K5" s="406"/>
      <c r="L5" s="406"/>
      <c r="M5" s="407"/>
      <c r="N5" s="13"/>
    </row>
    <row r="6" spans="1:14" s="14" customFormat="1" ht="20.100000000000001" customHeight="1" x14ac:dyDescent="0.25">
      <c r="A6" s="9"/>
      <c r="B6" s="117" t="s">
        <v>62</v>
      </c>
      <c r="C6" s="395">
        <f>+'2. ANID BUDGET (M$)'!C12</f>
        <v>0</v>
      </c>
      <c r="D6" s="396"/>
      <c r="E6" s="396"/>
      <c r="F6" s="396"/>
      <c r="G6" s="396"/>
      <c r="H6" s="396"/>
      <c r="I6" s="396"/>
      <c r="J6" s="396"/>
      <c r="K6" s="396"/>
      <c r="L6" s="396"/>
      <c r="M6" s="397"/>
      <c r="N6" s="13"/>
    </row>
    <row r="7" spans="1:14" ht="6" customHeight="1" x14ac:dyDescent="0.15">
      <c r="A7" s="3"/>
      <c r="B7" s="15"/>
      <c r="C7" s="15"/>
      <c r="D7" s="16"/>
      <c r="E7" s="16"/>
      <c r="F7" s="16"/>
      <c r="G7" s="16"/>
      <c r="H7" s="16"/>
      <c r="I7" s="16"/>
      <c r="J7" s="16"/>
      <c r="K7" s="1"/>
      <c r="L7" s="1"/>
      <c r="M7" s="1"/>
    </row>
    <row r="8" spans="1:14" ht="5.0999999999999996" customHeight="1" x14ac:dyDescent="0.15">
      <c r="A8" s="3"/>
      <c r="B8" s="15"/>
      <c r="C8" s="15"/>
      <c r="D8" s="16"/>
      <c r="E8" s="16"/>
      <c r="F8" s="16"/>
      <c r="G8" s="16"/>
      <c r="H8" s="16"/>
      <c r="I8" s="16"/>
      <c r="J8" s="16"/>
      <c r="K8" s="1"/>
      <c r="L8" s="1"/>
      <c r="M8" s="1"/>
    </row>
    <row r="9" spans="1:14" ht="17.25" customHeight="1" x14ac:dyDescent="0.15">
      <c r="A9" s="3"/>
      <c r="B9" s="46" t="s">
        <v>73</v>
      </c>
      <c r="C9" s="402" t="s">
        <v>85</v>
      </c>
      <c r="D9" s="403"/>
      <c r="E9" s="403"/>
      <c r="F9" s="403"/>
      <c r="G9" s="403"/>
      <c r="H9" s="403"/>
      <c r="I9" s="403"/>
      <c r="J9" s="403"/>
      <c r="K9" s="403"/>
      <c r="L9" s="403"/>
      <c r="M9" s="404"/>
    </row>
    <row r="10" spans="1:14" s="18" customFormat="1" ht="20.25" customHeight="1" x14ac:dyDescent="0.25">
      <c r="A10" s="9"/>
      <c r="B10" s="408" t="s">
        <v>40</v>
      </c>
      <c r="C10" s="399" t="s">
        <v>3</v>
      </c>
      <c r="D10" s="400"/>
      <c r="E10" s="400"/>
      <c r="F10" s="400"/>
      <c r="G10" s="400"/>
      <c r="H10" s="400"/>
      <c r="I10" s="400"/>
      <c r="J10" s="400"/>
      <c r="K10" s="400"/>
      <c r="L10" s="400"/>
      <c r="M10" s="401"/>
      <c r="N10" s="9"/>
    </row>
    <row r="11" spans="1:14" s="18" customFormat="1" ht="27" customHeight="1" x14ac:dyDescent="0.25">
      <c r="A11" s="9"/>
      <c r="B11" s="409"/>
      <c r="C11" s="388" t="s">
        <v>7</v>
      </c>
      <c r="D11" s="389"/>
      <c r="E11" s="388" t="s">
        <v>8</v>
      </c>
      <c r="F11" s="389"/>
      <c r="G11" s="388" t="s">
        <v>9</v>
      </c>
      <c r="H11" s="389"/>
      <c r="I11" s="388" t="s">
        <v>106</v>
      </c>
      <c r="J11" s="389"/>
      <c r="K11" s="388" t="s">
        <v>1</v>
      </c>
      <c r="L11" s="389"/>
      <c r="M11" s="390" t="s">
        <v>1</v>
      </c>
      <c r="N11" s="9"/>
    </row>
    <row r="12" spans="1:14" s="18" customFormat="1" ht="22.5" x14ac:dyDescent="0.25">
      <c r="A12" s="9"/>
      <c r="B12" s="410"/>
      <c r="C12" s="21" t="s">
        <v>4</v>
      </c>
      <c r="D12" s="22" t="s">
        <v>5</v>
      </c>
      <c r="E12" s="21" t="s">
        <v>4</v>
      </c>
      <c r="F12" s="22" t="s">
        <v>5</v>
      </c>
      <c r="G12" s="21" t="s">
        <v>4</v>
      </c>
      <c r="H12" s="22" t="s">
        <v>5</v>
      </c>
      <c r="I12" s="21" t="s">
        <v>4</v>
      </c>
      <c r="J12" s="22" t="s">
        <v>5</v>
      </c>
      <c r="K12" s="21" t="s">
        <v>4</v>
      </c>
      <c r="L12" s="22" t="s">
        <v>5</v>
      </c>
      <c r="M12" s="391"/>
      <c r="N12" s="9"/>
    </row>
    <row r="13" spans="1:14" s="25" customFormat="1" ht="30" customHeight="1" x14ac:dyDescent="0.25">
      <c r="B13" s="23" t="s">
        <v>12</v>
      </c>
      <c r="C13" s="118">
        <f t="shared" ref="C13:M13" si="0">SUM(C14:C21)</f>
        <v>0</v>
      </c>
      <c r="D13" s="118">
        <f t="shared" si="0"/>
        <v>0</v>
      </c>
      <c r="E13" s="118">
        <f t="shared" si="0"/>
        <v>0</v>
      </c>
      <c r="F13" s="118">
        <f t="shared" si="0"/>
        <v>0</v>
      </c>
      <c r="G13" s="118">
        <f t="shared" si="0"/>
        <v>0</v>
      </c>
      <c r="H13" s="118">
        <f t="shared" si="0"/>
        <v>0</v>
      </c>
      <c r="I13" s="118">
        <f t="shared" ref="I13:J13" si="1">SUM(I14:I21)</f>
        <v>0</v>
      </c>
      <c r="J13" s="118">
        <f t="shared" si="1"/>
        <v>0</v>
      </c>
      <c r="K13" s="118">
        <f>SUM(K14:K21)</f>
        <v>0</v>
      </c>
      <c r="L13" s="118">
        <f t="shared" ref="L13" si="2">SUM(L14:L21)</f>
        <v>0</v>
      </c>
      <c r="M13" s="118">
        <f t="shared" si="0"/>
        <v>0</v>
      </c>
      <c r="N13" s="24"/>
    </row>
    <row r="14" spans="1:14" s="25" customFormat="1" ht="30" customHeight="1" x14ac:dyDescent="0.25">
      <c r="B14" s="30" t="s">
        <v>13</v>
      </c>
      <c r="C14" s="124"/>
      <c r="D14" s="124"/>
      <c r="E14" s="124"/>
      <c r="F14" s="124"/>
      <c r="G14" s="124"/>
      <c r="H14" s="124"/>
      <c r="I14" s="26"/>
      <c r="J14" s="26"/>
      <c r="K14" s="119">
        <f>+C14+E14+G14+I14</f>
        <v>0</v>
      </c>
      <c r="L14" s="119">
        <f>+D14+F14+H14+J14</f>
        <v>0</v>
      </c>
      <c r="M14" s="119">
        <f t="shared" ref="M14:M22" si="3">+K14+L14</f>
        <v>0</v>
      </c>
      <c r="N14" s="24"/>
    </row>
    <row r="15" spans="1:14" s="25" customFormat="1" ht="30" customHeight="1" x14ac:dyDescent="0.25">
      <c r="B15" s="30" t="str">
        <f>+'2.1 PERSONNEL (USD)'!B22</f>
        <v xml:space="preserve">Postdocs </v>
      </c>
      <c r="C15" s="124"/>
      <c r="D15" s="124"/>
      <c r="E15" s="124"/>
      <c r="F15" s="124"/>
      <c r="G15" s="124"/>
      <c r="H15" s="124"/>
      <c r="I15" s="26"/>
      <c r="J15" s="26"/>
      <c r="K15" s="119">
        <f t="shared" ref="K15:L21" si="4">+C15+E15+G15+I15</f>
        <v>0</v>
      </c>
      <c r="L15" s="119">
        <f t="shared" si="4"/>
        <v>0</v>
      </c>
      <c r="M15" s="120">
        <f t="shared" si="3"/>
        <v>0</v>
      </c>
      <c r="N15" s="24"/>
    </row>
    <row r="16" spans="1:14" s="25" customFormat="1" ht="30" customHeight="1" x14ac:dyDescent="0.25">
      <c r="B16" s="30" t="str">
        <f>+'2.1 PERSONNEL (USD)'!B23</f>
        <v>Phd Thesis Students</v>
      </c>
      <c r="C16" s="124"/>
      <c r="D16" s="124"/>
      <c r="E16" s="124"/>
      <c r="F16" s="124"/>
      <c r="G16" s="124"/>
      <c r="H16" s="124"/>
      <c r="I16" s="26"/>
      <c r="J16" s="26"/>
      <c r="K16" s="119">
        <f t="shared" si="4"/>
        <v>0</v>
      </c>
      <c r="L16" s="119">
        <f t="shared" si="4"/>
        <v>0</v>
      </c>
      <c r="M16" s="120">
        <f t="shared" si="3"/>
        <v>0</v>
      </c>
      <c r="N16" s="24"/>
    </row>
    <row r="17" spans="2:14" s="25" customFormat="1" ht="30" customHeight="1" x14ac:dyDescent="0.25">
      <c r="B17" s="30" t="str">
        <f>+'2.1 PERSONNEL (USD)'!B24</f>
        <v>Master Thesis Students</v>
      </c>
      <c r="C17" s="124"/>
      <c r="D17" s="124"/>
      <c r="E17" s="124"/>
      <c r="F17" s="124"/>
      <c r="G17" s="124"/>
      <c r="H17" s="124"/>
      <c r="I17" s="26"/>
      <c r="J17" s="26"/>
      <c r="K17" s="119">
        <f t="shared" ref="K17" si="5">+C17+E17+G17+I17</f>
        <v>0</v>
      </c>
      <c r="L17" s="119">
        <f t="shared" ref="L17" si="6">+D17+F17+H17+J17</f>
        <v>0</v>
      </c>
      <c r="M17" s="120">
        <f t="shared" ref="M17" si="7">+K17+L17</f>
        <v>0</v>
      </c>
      <c r="N17" s="24"/>
    </row>
    <row r="18" spans="2:14" s="25" customFormat="1" ht="30" customHeight="1" x14ac:dyDescent="0.25">
      <c r="B18" s="30" t="str">
        <f>+'2.1 PERSONNEL (USD)'!B25</f>
        <v>Undergraduated Thesis Students</v>
      </c>
      <c r="C18" s="124"/>
      <c r="D18" s="124"/>
      <c r="E18" s="124"/>
      <c r="F18" s="124"/>
      <c r="G18" s="124"/>
      <c r="H18" s="124"/>
      <c r="I18" s="26"/>
      <c r="J18" s="26"/>
      <c r="K18" s="119">
        <f t="shared" si="4"/>
        <v>0</v>
      </c>
      <c r="L18" s="119">
        <f t="shared" si="4"/>
        <v>0</v>
      </c>
      <c r="M18" s="120">
        <f t="shared" si="3"/>
        <v>0</v>
      </c>
      <c r="N18" s="24"/>
    </row>
    <row r="19" spans="2:14" s="25" customFormat="1" ht="30" customHeight="1" x14ac:dyDescent="0.25">
      <c r="B19" s="30" t="str">
        <f>+'2.1 PERSONNEL (USD)'!B27</f>
        <v>Professionals and Technicians</v>
      </c>
      <c r="C19" s="124"/>
      <c r="D19" s="124"/>
      <c r="E19" s="124"/>
      <c r="F19" s="124"/>
      <c r="G19" s="124"/>
      <c r="H19" s="124"/>
      <c r="I19" s="26"/>
      <c r="J19" s="26"/>
      <c r="K19" s="119">
        <f t="shared" si="4"/>
        <v>0</v>
      </c>
      <c r="L19" s="119">
        <f t="shared" si="4"/>
        <v>0</v>
      </c>
      <c r="M19" s="120">
        <f t="shared" si="3"/>
        <v>0</v>
      </c>
      <c r="N19" s="24"/>
    </row>
    <row r="20" spans="2:14" s="25" customFormat="1" ht="30" customHeight="1" x14ac:dyDescent="0.25">
      <c r="B20" s="30" t="str">
        <f>+'2.1 PERSONNEL (USD)'!B28</f>
        <v>Project Administrative Staff</v>
      </c>
      <c r="C20" s="124"/>
      <c r="D20" s="124"/>
      <c r="E20" s="124"/>
      <c r="F20" s="124"/>
      <c r="G20" s="124"/>
      <c r="H20" s="124"/>
      <c r="I20" s="26"/>
      <c r="J20" s="26"/>
      <c r="K20" s="119">
        <f t="shared" si="4"/>
        <v>0</v>
      </c>
      <c r="L20" s="119">
        <f t="shared" si="4"/>
        <v>0</v>
      </c>
      <c r="M20" s="120">
        <f t="shared" si="3"/>
        <v>0</v>
      </c>
      <c r="N20" s="24"/>
    </row>
    <row r="21" spans="2:14" s="25" customFormat="1" ht="30" customHeight="1" x14ac:dyDescent="0.25">
      <c r="B21" s="30" t="str">
        <f>+'2.1 PERSONNEL (USD)'!B29</f>
        <v>Research Assistants</v>
      </c>
      <c r="C21" s="124"/>
      <c r="D21" s="124"/>
      <c r="E21" s="124"/>
      <c r="F21" s="124"/>
      <c r="G21" s="124"/>
      <c r="H21" s="124"/>
      <c r="I21" s="273"/>
      <c r="J21" s="273"/>
      <c r="K21" s="119">
        <f t="shared" si="4"/>
        <v>0</v>
      </c>
      <c r="L21" s="119">
        <f t="shared" si="4"/>
        <v>0</v>
      </c>
      <c r="M21" s="120">
        <f t="shared" si="3"/>
        <v>0</v>
      </c>
      <c r="N21" s="24"/>
    </row>
    <row r="22" spans="2:14" s="25" customFormat="1" ht="30" customHeight="1" x14ac:dyDescent="0.25">
      <c r="B22" s="23" t="s">
        <v>52</v>
      </c>
      <c r="C22" s="118">
        <f>+C23+C24</f>
        <v>0</v>
      </c>
      <c r="D22" s="118">
        <f t="shared" ref="D22:H22" si="8">+D23+D24</f>
        <v>0</v>
      </c>
      <c r="E22" s="118">
        <f t="shared" si="8"/>
        <v>0</v>
      </c>
      <c r="F22" s="118">
        <f t="shared" si="8"/>
        <v>0</v>
      </c>
      <c r="G22" s="118">
        <f t="shared" si="8"/>
        <v>0</v>
      </c>
      <c r="H22" s="118">
        <f t="shared" si="8"/>
        <v>0</v>
      </c>
      <c r="I22" s="118">
        <f>I23+I24</f>
        <v>0</v>
      </c>
      <c r="J22" s="118">
        <f t="shared" ref="J22" si="9">J23+J24</f>
        <v>0</v>
      </c>
      <c r="K22" s="123">
        <f>+C22+E22+G22+I22</f>
        <v>0</v>
      </c>
      <c r="L22" s="123">
        <f>+D22+F22+H22+J22</f>
        <v>0</v>
      </c>
      <c r="M22" s="120">
        <f t="shared" si="3"/>
        <v>0</v>
      </c>
      <c r="N22" s="24"/>
    </row>
    <row r="23" spans="2:14" s="25" customFormat="1" ht="30" customHeight="1" x14ac:dyDescent="0.25">
      <c r="B23" s="138" t="s">
        <v>51</v>
      </c>
      <c r="C23" s="124"/>
      <c r="D23" s="124"/>
      <c r="E23" s="124"/>
      <c r="F23" s="124"/>
      <c r="G23" s="124"/>
      <c r="H23" s="124"/>
      <c r="I23" s="273"/>
      <c r="J23" s="273"/>
      <c r="K23" s="123">
        <f>+C23+E23+G23+I23</f>
        <v>0</v>
      </c>
      <c r="L23" s="123">
        <f t="shared" ref="L23:L26" si="10">+D23+F23+H23+J23</f>
        <v>0</v>
      </c>
      <c r="M23" s="118">
        <f>+K23+L23</f>
        <v>0</v>
      </c>
      <c r="N23" s="24"/>
    </row>
    <row r="24" spans="2:14" s="29" customFormat="1" ht="30" customHeight="1" x14ac:dyDescent="0.25">
      <c r="B24" s="138" t="s">
        <v>52</v>
      </c>
      <c r="C24" s="124"/>
      <c r="D24" s="124"/>
      <c r="E24" s="124"/>
      <c r="F24" s="124"/>
      <c r="G24" s="124"/>
      <c r="H24" s="124"/>
      <c r="I24" s="273"/>
      <c r="J24" s="273"/>
      <c r="K24" s="123">
        <f t="shared" ref="K24:K26" si="11">+C24+E24+G24+I24</f>
        <v>0</v>
      </c>
      <c r="L24" s="123">
        <f t="shared" si="10"/>
        <v>0</v>
      </c>
      <c r="M24" s="118">
        <f>+K24+L24</f>
        <v>0</v>
      </c>
      <c r="N24" s="28"/>
    </row>
    <row r="25" spans="2:14" s="25" customFormat="1" ht="30" customHeight="1" x14ac:dyDescent="0.25">
      <c r="B25" s="23" t="s">
        <v>54</v>
      </c>
      <c r="C25" s="145"/>
      <c r="D25" s="145"/>
      <c r="E25" s="145"/>
      <c r="F25" s="145"/>
      <c r="G25" s="145"/>
      <c r="H25" s="145"/>
      <c r="I25" s="146"/>
      <c r="J25" s="146"/>
      <c r="K25" s="123">
        <f t="shared" si="11"/>
        <v>0</v>
      </c>
      <c r="L25" s="123">
        <f t="shared" si="10"/>
        <v>0</v>
      </c>
      <c r="M25" s="118">
        <f>+K25+L25</f>
        <v>0</v>
      </c>
      <c r="N25" s="24"/>
    </row>
    <row r="26" spans="2:14" s="25" customFormat="1" ht="30" customHeight="1" x14ac:dyDescent="0.25">
      <c r="B26" s="23" t="s">
        <v>67</v>
      </c>
      <c r="C26" s="145"/>
      <c r="D26" s="145"/>
      <c r="E26" s="145"/>
      <c r="F26" s="145"/>
      <c r="G26" s="145"/>
      <c r="H26" s="145"/>
      <c r="I26" s="146"/>
      <c r="J26" s="146"/>
      <c r="K26" s="123">
        <f t="shared" si="11"/>
        <v>0</v>
      </c>
      <c r="L26" s="123">
        <f t="shared" si="10"/>
        <v>0</v>
      </c>
      <c r="M26" s="118">
        <f>+K26+L26</f>
        <v>0</v>
      </c>
      <c r="N26" s="24"/>
    </row>
    <row r="27" spans="2:14" s="25" customFormat="1" ht="30" customHeight="1" x14ac:dyDescent="0.25">
      <c r="B27" s="32" t="s">
        <v>87</v>
      </c>
      <c r="C27" s="125">
        <f t="shared" ref="C27:H27" si="12">+C13+SUM(C23:C26)</f>
        <v>0</v>
      </c>
      <c r="D27" s="125">
        <f t="shared" si="12"/>
        <v>0</v>
      </c>
      <c r="E27" s="125">
        <f t="shared" si="12"/>
        <v>0</v>
      </c>
      <c r="F27" s="125">
        <f t="shared" si="12"/>
        <v>0</v>
      </c>
      <c r="G27" s="125">
        <f t="shared" si="12"/>
        <v>0</v>
      </c>
      <c r="H27" s="125">
        <f t="shared" si="12"/>
        <v>0</v>
      </c>
      <c r="I27" s="74">
        <f>+I13+SUM(I23:I26)</f>
        <v>0</v>
      </c>
      <c r="J27" s="74">
        <f t="shared" ref="J27" si="13">+J13+SUM(J23:J26)</f>
        <v>0</v>
      </c>
      <c r="K27" s="74">
        <f>+C27+E27+G27+I27</f>
        <v>0</v>
      </c>
      <c r="L27" s="74">
        <f>+D27+F27+H27+J27</f>
        <v>0</v>
      </c>
      <c r="M27" s="125">
        <f>+K27+L27</f>
        <v>0</v>
      </c>
      <c r="N27" s="24"/>
    </row>
  </sheetData>
  <mergeCells count="14">
    <mergeCell ref="C10:M10"/>
    <mergeCell ref="C9:M9"/>
    <mergeCell ref="B1:M1"/>
    <mergeCell ref="C3:M3"/>
    <mergeCell ref="C4:M4"/>
    <mergeCell ref="C5:M5"/>
    <mergeCell ref="C6:M6"/>
    <mergeCell ref="B10:B12"/>
    <mergeCell ref="C11:D11"/>
    <mergeCell ref="E11:F11"/>
    <mergeCell ref="G11:H11"/>
    <mergeCell ref="K11:L11"/>
    <mergeCell ref="M11:M12"/>
    <mergeCell ref="I11:J11"/>
  </mergeCells>
  <pageMargins left="0.7" right="0.7" top="0.75" bottom="0.75" header="0.3" footer="0.3"/>
  <pageSetup scale="4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45"/>
  <sheetViews>
    <sheetView view="pageBreakPreview" topLeftCell="A3" zoomScaleNormal="100" zoomScaleSheetLayoutView="100" workbookViewId="0">
      <selection activeCell="E12" sqref="E12"/>
    </sheetView>
  </sheetViews>
  <sheetFormatPr baseColWidth="10" defaultColWidth="11.42578125" defaultRowHeight="11.25" x14ac:dyDescent="0.15"/>
  <cols>
    <col min="1" max="1" width="4.42578125" style="17" customWidth="1"/>
    <col min="2" max="2" width="34.28515625" style="17" customWidth="1"/>
    <col min="3" max="3" width="14.140625" style="34" customWidth="1"/>
    <col min="4" max="4" width="16" style="34" customWidth="1"/>
    <col min="5" max="6" width="14.140625" style="34" customWidth="1"/>
    <col min="7" max="7" width="14.140625" style="17" customWidth="1"/>
    <col min="8" max="8" width="1.28515625" style="3" customWidth="1"/>
    <col min="9" max="16384" width="11.42578125" style="17"/>
  </cols>
  <sheetData>
    <row r="1" spans="1:9" s="2" customFormat="1" ht="26.25" customHeight="1" x14ac:dyDescent="0.15">
      <c r="A1" s="1"/>
      <c r="B1" s="301" t="s">
        <v>70</v>
      </c>
      <c r="C1" s="301"/>
      <c r="D1" s="301"/>
      <c r="E1" s="301"/>
      <c r="F1" s="301"/>
      <c r="G1" s="301"/>
    </row>
    <row r="2" spans="1:9" s="8" customFormat="1" ht="12.75" customHeight="1" x14ac:dyDescent="0.15">
      <c r="A2" s="3"/>
      <c r="B2" s="4"/>
      <c r="C2" s="5"/>
      <c r="D2" s="6"/>
      <c r="E2" s="6"/>
      <c r="F2" s="6"/>
      <c r="G2" s="40"/>
    </row>
    <row r="3" spans="1:9" s="14" customFormat="1" ht="20.100000000000001" customHeight="1" x14ac:dyDescent="0.25">
      <c r="A3" s="9"/>
      <c r="B3" s="102" t="s">
        <v>11</v>
      </c>
      <c r="C3" s="131">
        <f>+'2. ANID BUDGET (USD)'!C3</f>
        <v>0</v>
      </c>
      <c r="D3" s="132"/>
      <c r="E3" s="132"/>
      <c r="F3" s="132"/>
      <c r="G3" s="133"/>
      <c r="H3" s="13"/>
    </row>
    <row r="4" spans="1:9" s="14" customFormat="1" ht="20.100000000000001" customHeight="1" x14ac:dyDescent="0.25">
      <c r="A4" s="9"/>
      <c r="B4" s="102" t="s">
        <v>0</v>
      </c>
      <c r="C4" s="131">
        <f>+'2. ANID BUDGET (USD)'!C4</f>
        <v>0</v>
      </c>
      <c r="D4" s="132"/>
      <c r="E4" s="132"/>
      <c r="F4" s="132"/>
      <c r="G4" s="133"/>
      <c r="H4" s="13"/>
    </row>
    <row r="5" spans="1:9" s="14" customFormat="1" ht="20.100000000000001" customHeight="1" x14ac:dyDescent="0.25">
      <c r="A5" s="9"/>
      <c r="B5" s="103" t="s">
        <v>38</v>
      </c>
      <c r="C5" s="131">
        <f>+'2. ANID BUDGET (USD)'!C5</f>
        <v>0</v>
      </c>
      <c r="D5" s="132"/>
      <c r="E5" s="132"/>
      <c r="F5" s="132"/>
      <c r="G5" s="133"/>
      <c r="H5" s="13"/>
      <c r="I5" s="41"/>
    </row>
    <row r="6" spans="1:9" s="14" customFormat="1" ht="20.100000000000001" customHeight="1" x14ac:dyDescent="0.25">
      <c r="A6" s="9"/>
      <c r="B6" s="103" t="s">
        <v>62</v>
      </c>
      <c r="C6" s="131">
        <f>+'2. ANID BUDGET (USD)'!C6</f>
        <v>0</v>
      </c>
      <c r="D6" s="132"/>
      <c r="E6" s="132"/>
      <c r="F6" s="132"/>
      <c r="G6" s="133"/>
      <c r="H6" s="13"/>
      <c r="I6" s="41"/>
    </row>
    <row r="7" spans="1:9" s="14" customFormat="1" ht="20.100000000000001" customHeight="1" x14ac:dyDescent="0.25">
      <c r="A7" s="9"/>
      <c r="B7" s="88"/>
      <c r="C7" s="131">
        <f>+'2. ANID BUDGET (USD)'!C7</f>
        <v>0</v>
      </c>
      <c r="D7" s="134"/>
      <c r="E7" s="134"/>
      <c r="F7" s="134"/>
      <c r="G7" s="135"/>
      <c r="H7" s="13"/>
      <c r="I7" s="41"/>
    </row>
    <row r="8" spans="1:9" s="14" customFormat="1" ht="20.100000000000001" customHeight="1" x14ac:dyDescent="0.25">
      <c r="A8" s="9"/>
      <c r="B8" s="88"/>
      <c r="C8" s="131">
        <f>+'2. ANID BUDGET (USD)'!C10</f>
        <v>0</v>
      </c>
      <c r="D8" s="134"/>
      <c r="E8" s="134"/>
      <c r="F8" s="134"/>
      <c r="G8" s="135"/>
      <c r="H8" s="13"/>
      <c r="I8" s="41"/>
    </row>
    <row r="9" spans="1:9" s="14" customFormat="1" ht="20.100000000000001" customHeight="1" x14ac:dyDescent="0.25">
      <c r="A9" s="9"/>
      <c r="B9" s="88"/>
      <c r="C9" s="131">
        <f>+'2. ANID BUDGET (USD)'!C11</f>
        <v>0</v>
      </c>
      <c r="D9" s="136"/>
      <c r="E9" s="136"/>
      <c r="F9" s="136"/>
      <c r="G9" s="137"/>
      <c r="H9" s="13"/>
      <c r="I9" s="41"/>
    </row>
    <row r="10" spans="1:9" s="14" customFormat="1" ht="20.100000000000001" customHeight="1" x14ac:dyDescent="0.25">
      <c r="A10" s="9"/>
      <c r="B10" s="89"/>
      <c r="C10" s="131">
        <f>+'2. ANID BUDGET (USD)'!C12</f>
        <v>0</v>
      </c>
      <c r="D10" s="132"/>
      <c r="E10" s="132"/>
      <c r="F10" s="132"/>
      <c r="G10" s="133"/>
      <c r="H10" s="13"/>
      <c r="I10" s="41"/>
    </row>
    <row r="11" spans="1:9" s="14" customFormat="1" ht="7.7" customHeight="1" x14ac:dyDescent="0.25">
      <c r="A11" s="9"/>
      <c r="B11" s="126"/>
      <c r="C11" s="45"/>
      <c r="D11" s="127"/>
      <c r="E11" s="127"/>
      <c r="F11" s="127"/>
      <c r="G11" s="127"/>
      <c r="H11" s="13"/>
      <c r="I11" s="41"/>
    </row>
    <row r="12" spans="1:9" ht="24.75" customHeight="1" x14ac:dyDescent="0.15">
      <c r="A12" s="3"/>
      <c r="B12" s="46" t="s">
        <v>89</v>
      </c>
      <c r="C12" s="128" t="s">
        <v>79</v>
      </c>
      <c r="D12" s="129"/>
      <c r="E12" s="129">
        <v>850</v>
      </c>
      <c r="F12" s="130" t="s">
        <v>80</v>
      </c>
    </row>
    <row r="13" spans="1:9" s="18" customFormat="1" ht="26.45" customHeight="1" x14ac:dyDescent="0.25">
      <c r="A13" s="9"/>
      <c r="B13" s="96" t="s">
        <v>40</v>
      </c>
      <c r="C13" s="147" t="s">
        <v>7</v>
      </c>
      <c r="D13" s="22" t="s">
        <v>8</v>
      </c>
      <c r="E13" s="22" t="s">
        <v>9</v>
      </c>
      <c r="F13" s="22" t="s">
        <v>106</v>
      </c>
      <c r="G13" s="108" t="s">
        <v>29</v>
      </c>
      <c r="H13" s="9"/>
    </row>
    <row r="14" spans="1:9" s="25" customFormat="1" ht="25.5" customHeight="1" x14ac:dyDescent="0.25">
      <c r="B14" s="23" t="s">
        <v>12</v>
      </c>
      <c r="C14" s="175">
        <f>SUM(C15:C22)</f>
        <v>0</v>
      </c>
      <c r="D14" s="175">
        <f>SUM(D15:D22)</f>
        <v>0</v>
      </c>
      <c r="E14" s="175">
        <f>SUM(E15:E22)</f>
        <v>0</v>
      </c>
      <c r="F14" s="175">
        <f>SUM(F15:F22)</f>
        <v>0</v>
      </c>
      <c r="G14" s="175">
        <f>SUM(G15:G22)</f>
        <v>0</v>
      </c>
      <c r="H14" s="24"/>
    </row>
    <row r="15" spans="1:9" s="25" customFormat="1" ht="25.5" customHeight="1" x14ac:dyDescent="0.25">
      <c r="B15" s="30" t="s">
        <v>13</v>
      </c>
      <c r="C15" s="176">
        <f>+'2. ANID BUDGET (USD)'!C18+'3. TOTAL FINANC CONTRIB (USD) '!C18+'3. TOTAL FINANC CONTRIB (USD) '!D18</f>
        <v>0</v>
      </c>
      <c r="D15" s="176">
        <f>+'2. ANID BUDGET (USD)'!D18+'3. TOTAL FINANC CONTRIB (USD) '!E18+'3. TOTAL FINANC CONTRIB (USD) '!F18</f>
        <v>0</v>
      </c>
      <c r="E15" s="176">
        <f>+'2. ANID BUDGET (USD)'!E18+'3. TOTAL FINANC CONTRIB (USD) '!G18+'3. TOTAL FINANC CONTRIB (USD) '!H18</f>
        <v>0</v>
      </c>
      <c r="F15" s="176"/>
      <c r="G15" s="177">
        <f t="shared" ref="G15:G21" si="0">SUM(C15:E15)</f>
        <v>0</v>
      </c>
      <c r="H15" s="24"/>
    </row>
    <row r="16" spans="1:9" s="25" customFormat="1" ht="25.5" customHeight="1" x14ac:dyDescent="0.25">
      <c r="B16" s="30" t="str">
        <f>+'2.1 PERSONNEL (USD)'!B22</f>
        <v xml:space="preserve">Postdocs </v>
      </c>
      <c r="C16" s="176">
        <f>+'2. ANID BUDGET (USD)'!C19+'3. TOTAL FINANC CONTRIB (USD) '!C19+'3. TOTAL FINANC CONTRIB (USD) '!D19</f>
        <v>0</v>
      </c>
      <c r="D16" s="176">
        <f>+'2. ANID BUDGET (USD)'!D19+'3. TOTAL FINANC CONTRIB (USD) '!E19+'3. TOTAL FINANC CONTRIB (USD) '!F19</f>
        <v>0</v>
      </c>
      <c r="E16" s="176">
        <f>+'2. ANID BUDGET (USD)'!E19+'3. TOTAL FINANC CONTRIB (USD) '!G19+'3. TOTAL FINANC CONTRIB (USD) '!H19</f>
        <v>0</v>
      </c>
      <c r="F16" s="176"/>
      <c r="G16" s="177">
        <f t="shared" si="0"/>
        <v>0</v>
      </c>
      <c r="H16" s="24"/>
    </row>
    <row r="17" spans="1:8" s="25" customFormat="1" ht="25.5" customHeight="1" x14ac:dyDescent="0.25">
      <c r="B17" s="30" t="str">
        <f>+'2.1 PERSONNEL (USD)'!B23</f>
        <v>Phd Thesis Students</v>
      </c>
      <c r="C17" s="176">
        <f>+'2. ANID BUDGET (USD)'!C20+'3. TOTAL FINANC CONTRIB (USD) '!C20+'3. TOTAL FINANC CONTRIB (USD) '!D20</f>
        <v>0</v>
      </c>
      <c r="D17" s="176">
        <f>+'2. ANID BUDGET (USD)'!D20+'3. TOTAL FINANC CONTRIB (USD) '!E20+'3. TOTAL FINANC CONTRIB (USD) '!F20</f>
        <v>0</v>
      </c>
      <c r="E17" s="176">
        <f>+'2. ANID BUDGET (USD)'!E20+'3. TOTAL FINANC CONTRIB (USD) '!G20+'3. TOTAL FINANC CONTRIB (USD) '!H20</f>
        <v>0</v>
      </c>
      <c r="F17" s="176"/>
      <c r="G17" s="177">
        <f t="shared" si="0"/>
        <v>0</v>
      </c>
      <c r="H17" s="24"/>
    </row>
    <row r="18" spans="1:8" s="25" customFormat="1" ht="25.5" customHeight="1" x14ac:dyDescent="0.25">
      <c r="B18" s="30" t="str">
        <f>+'2.1 PERSONNEL (USD)'!B24</f>
        <v>Master Thesis Students</v>
      </c>
      <c r="C18" s="176">
        <f>+'2. ANID BUDGET (USD)'!C22+'3. TOTAL FINANC CONTRIB (USD) '!C22+'3. TOTAL FINANC CONTRIB (USD) '!D22</f>
        <v>0</v>
      </c>
      <c r="D18" s="176">
        <f>+'2. ANID BUDGET (USD)'!D22+'3. TOTAL FINANC CONTRIB (USD) '!E22+'3. TOTAL FINANC CONTRIB (USD) '!F22</f>
        <v>0</v>
      </c>
      <c r="E18" s="176">
        <f>+'2. ANID BUDGET (USD)'!E22+'3. TOTAL FINANC CONTRIB (USD) '!G22+'3. TOTAL FINANC CONTRIB (USD) '!H22</f>
        <v>0</v>
      </c>
      <c r="F18" s="176"/>
      <c r="G18" s="177">
        <f t="shared" ref="G18" si="1">SUM(C18:E18)</f>
        <v>0</v>
      </c>
      <c r="H18" s="24"/>
    </row>
    <row r="19" spans="1:8" s="25" customFormat="1" ht="25.5" customHeight="1" x14ac:dyDescent="0.25">
      <c r="B19" s="30" t="str">
        <f>+'2.1 PERSONNEL (USD)'!B25</f>
        <v>Undergraduated Thesis Students</v>
      </c>
      <c r="C19" s="176">
        <f>+'2. ANID BUDGET (USD)'!C22+'3. TOTAL FINANC CONTRIB (USD) '!C22+'3. TOTAL FINANC CONTRIB (USD) '!D22</f>
        <v>0</v>
      </c>
      <c r="D19" s="176">
        <f>+'2. ANID BUDGET (USD)'!D22+'3. TOTAL FINANC CONTRIB (USD) '!E22+'3. TOTAL FINANC CONTRIB (USD) '!F22</f>
        <v>0</v>
      </c>
      <c r="E19" s="176">
        <f>+'2. ANID BUDGET (USD)'!E22+'3. TOTAL FINANC CONTRIB (USD) '!G22+'3. TOTAL FINANC CONTRIB (USD) '!H22</f>
        <v>0</v>
      </c>
      <c r="F19" s="176"/>
      <c r="G19" s="177">
        <f t="shared" si="0"/>
        <v>0</v>
      </c>
      <c r="H19" s="24"/>
    </row>
    <row r="20" spans="1:8" s="25" customFormat="1" ht="25.5" customHeight="1" x14ac:dyDescent="0.25">
      <c r="B20" s="30" t="str">
        <f>+'2.1 PERSONNEL (USD)'!B27</f>
        <v>Professionals and Technicians</v>
      </c>
      <c r="C20" s="176">
        <f>+'2. ANID BUDGET (USD)'!C23+'3. TOTAL FINANC CONTRIB (USD) '!C23+'3. TOTAL FINANC CONTRIB (USD) '!D23</f>
        <v>0</v>
      </c>
      <c r="D20" s="176">
        <f>+'2. ANID BUDGET (USD)'!D23+'3. TOTAL FINANC CONTRIB (USD) '!E23+'3. TOTAL FINANC CONTRIB (USD) '!F23</f>
        <v>0</v>
      </c>
      <c r="E20" s="176">
        <f>+'2. ANID BUDGET (USD)'!E23+'3. TOTAL FINANC CONTRIB (USD) '!G23+'3. TOTAL FINANC CONTRIB (USD) '!H23</f>
        <v>0</v>
      </c>
      <c r="F20" s="176"/>
      <c r="G20" s="177">
        <f t="shared" si="0"/>
        <v>0</v>
      </c>
      <c r="H20" s="24"/>
    </row>
    <row r="21" spans="1:8" s="25" customFormat="1" ht="25.5" customHeight="1" x14ac:dyDescent="0.25">
      <c r="B21" s="30" t="str">
        <f>+'2.1 PERSONNEL (USD)'!B28</f>
        <v>Project Administrative Staff</v>
      </c>
      <c r="C21" s="176">
        <f>+'2. ANID BUDGET (USD)'!C24+'3. TOTAL FINANC CONTRIB (USD) '!C24+'3. TOTAL FINANC CONTRIB (USD) '!D24</f>
        <v>0</v>
      </c>
      <c r="D21" s="176">
        <f>+'2. ANID BUDGET (USD)'!D24+'3. TOTAL FINANC CONTRIB (USD) '!E24+'3. TOTAL FINANC CONTRIB (USD) '!F24</f>
        <v>0</v>
      </c>
      <c r="E21" s="176">
        <f>+'2. ANID BUDGET (USD)'!E24+'3. TOTAL FINANC CONTRIB (USD) '!G24+'3. TOTAL FINANC CONTRIB (USD) '!H24</f>
        <v>0</v>
      </c>
      <c r="F21" s="176"/>
      <c r="G21" s="177">
        <f t="shared" si="0"/>
        <v>0</v>
      </c>
      <c r="H21" s="24"/>
    </row>
    <row r="22" spans="1:8" s="25" customFormat="1" ht="25.5" customHeight="1" x14ac:dyDescent="0.25">
      <c r="B22" s="139" t="str">
        <f>+'2.1 PERSONNEL (USD)'!B29</f>
        <v>Research Assistants</v>
      </c>
      <c r="C22" s="178">
        <f>+'2. ANID BUDGET (USD)'!C25+'3. TOTAL FINANC CONTRIB (USD) '!C25+'3. TOTAL FINANC CONTRIB (USD) '!D25</f>
        <v>0</v>
      </c>
      <c r="D22" s="178">
        <f>+'2. ANID BUDGET (USD)'!D25+'3. TOTAL FINANC CONTRIB (USD) '!E25+'3. TOTAL FINANC CONTRIB (USD) '!F25</f>
        <v>0</v>
      </c>
      <c r="E22" s="178">
        <f>+'2. ANID BUDGET (USD)'!E25+'3. TOTAL FINANC CONTRIB (USD) '!G25+'3. TOTAL FINANC CONTRIB (USD) '!H25</f>
        <v>0</v>
      </c>
      <c r="F22" s="178"/>
      <c r="G22" s="179">
        <f t="shared" ref="G22:G28" si="2">SUM(C22:E22)</f>
        <v>0</v>
      </c>
      <c r="H22" s="24"/>
    </row>
    <row r="23" spans="1:8" s="25" customFormat="1" ht="25.5" customHeight="1" x14ac:dyDescent="0.25">
      <c r="B23" s="141" t="s">
        <v>68</v>
      </c>
      <c r="C23" s="180">
        <f>+C24+C25</f>
        <v>0</v>
      </c>
      <c r="D23" s="180">
        <f t="shared" ref="D23:E23" si="3">+D24+D25</f>
        <v>0</v>
      </c>
      <c r="E23" s="180">
        <f t="shared" si="3"/>
        <v>0</v>
      </c>
      <c r="F23" s="180"/>
      <c r="G23" s="180">
        <f>+G24+G25</f>
        <v>0</v>
      </c>
      <c r="H23" s="24"/>
    </row>
    <row r="24" spans="1:8" s="25" customFormat="1" ht="25.5" customHeight="1" x14ac:dyDescent="0.25">
      <c r="B24" s="140" t="s">
        <v>51</v>
      </c>
      <c r="C24" s="176">
        <f>+'2. ANID BUDGET (USD)'!C27+'3. TOTAL FINANC CONTRIB (USD) '!C27+'3. TOTAL FINANC CONTRIB (USD) '!D27</f>
        <v>0</v>
      </c>
      <c r="D24" s="176">
        <f>+'2. ANID BUDGET (USD)'!D27+'3. TOTAL FINANC CONTRIB (USD) '!E27+'3. TOTAL FINANC CONTRIB (USD) '!F27</f>
        <v>0</v>
      </c>
      <c r="E24" s="176">
        <f>+'2. ANID BUDGET (USD)'!E27+'3. TOTAL FINANC CONTRIB (USD) '!G27+'3. TOTAL FINANC CONTRIB (USD) '!H27</f>
        <v>0</v>
      </c>
      <c r="F24" s="178"/>
      <c r="G24" s="181">
        <f t="shared" si="2"/>
        <v>0</v>
      </c>
      <c r="H24" s="24"/>
    </row>
    <row r="25" spans="1:8" s="25" customFormat="1" ht="25.5" customHeight="1" x14ac:dyDescent="0.25">
      <c r="B25" s="138" t="s">
        <v>52</v>
      </c>
      <c r="C25" s="176">
        <f>+'2. ANID BUDGET (USD)'!C28+'3. TOTAL FINANC CONTRIB (USD) '!C28+'3. TOTAL FINANC CONTRIB (USD) '!D28</f>
        <v>0</v>
      </c>
      <c r="D25" s="176">
        <f>+'2. ANID BUDGET (USD)'!D28+'3. TOTAL FINANC CONTRIB (USD) '!E28+'3. TOTAL FINANC CONTRIB (USD) '!F28</f>
        <v>0</v>
      </c>
      <c r="E25" s="176">
        <f>+'2. ANID BUDGET (USD)'!E28+'3. TOTAL FINANC CONTRIB (USD) '!G28+'3. TOTAL FINANC CONTRIB (USD) '!H28</f>
        <v>0</v>
      </c>
      <c r="F25" s="178"/>
      <c r="G25" s="175">
        <f t="shared" si="2"/>
        <v>0</v>
      </c>
      <c r="H25" s="24"/>
    </row>
    <row r="26" spans="1:8" s="25" customFormat="1" ht="25.5" customHeight="1" x14ac:dyDescent="0.25">
      <c r="B26" s="23" t="s">
        <v>54</v>
      </c>
      <c r="C26" s="176">
        <f>+'2. ANID BUDGET (USD)'!C29+'3. TOTAL FINANC CONTRIB (USD) '!C29+'3. TOTAL FINANC CONTRIB (USD) '!D29</f>
        <v>0</v>
      </c>
      <c r="D26" s="176">
        <f>+'2. ANID BUDGET (USD)'!D29+'3. TOTAL FINANC CONTRIB (USD) '!E29+'3. TOTAL FINANC CONTRIB (USD) '!F29</f>
        <v>0</v>
      </c>
      <c r="E26" s="176">
        <f>+'2. ANID BUDGET (USD)'!E29+'3. TOTAL FINANC CONTRIB (USD) '!G29+'3. TOTAL FINANC CONTRIB (USD) '!H29</f>
        <v>0</v>
      </c>
      <c r="F26" s="178"/>
      <c r="G26" s="175">
        <f t="shared" si="2"/>
        <v>0</v>
      </c>
      <c r="H26" s="24"/>
    </row>
    <row r="27" spans="1:8" s="25" customFormat="1" ht="25.5" customHeight="1" x14ac:dyDescent="0.25">
      <c r="B27" s="23" t="s">
        <v>67</v>
      </c>
      <c r="C27" s="182">
        <f>+'2. ANID BUDGET (USD)'!C30+'3. TOTAL FINANC CONTRIB (USD) '!C30+'3. TOTAL FINANC CONTRIB (USD) '!D30</f>
        <v>0</v>
      </c>
      <c r="D27" s="182">
        <f>+'2. ANID BUDGET (USD)'!D30+'3. TOTAL FINANC CONTRIB (USD) '!E30+'3. TOTAL FINANC CONTRIB (USD) '!F30</f>
        <v>0</v>
      </c>
      <c r="E27" s="182">
        <f>+'2. ANID BUDGET (USD)'!E30+'3. TOTAL FINANC CONTRIB (USD) '!G30+'3. TOTAL FINANC CONTRIB (USD) '!H30</f>
        <v>0</v>
      </c>
      <c r="F27" s="274"/>
      <c r="G27" s="175">
        <f t="shared" si="2"/>
        <v>0</v>
      </c>
      <c r="H27" s="24"/>
    </row>
    <row r="28" spans="1:8" s="25" customFormat="1" ht="25.5" customHeight="1" x14ac:dyDescent="0.25">
      <c r="B28" s="23" t="s">
        <v>53</v>
      </c>
      <c r="C28" s="182">
        <f>+'2. ANID BUDGET (USD)'!C31</f>
        <v>0</v>
      </c>
      <c r="D28" s="182">
        <f>+'2. ANID BUDGET (USD)'!D31</f>
        <v>0</v>
      </c>
      <c r="E28" s="182">
        <f>+'2. ANID BUDGET (USD)'!E31</f>
        <v>0</v>
      </c>
      <c r="F28" s="274"/>
      <c r="G28" s="175">
        <f t="shared" si="2"/>
        <v>0</v>
      </c>
      <c r="H28" s="24"/>
    </row>
    <row r="29" spans="1:8" s="29" customFormat="1" ht="30" customHeight="1" x14ac:dyDescent="0.25">
      <c r="A29" s="28"/>
      <c r="B29" s="32" t="s">
        <v>50</v>
      </c>
      <c r="C29" s="183">
        <f>+C14+C24+SUM(C25:C28)</f>
        <v>0</v>
      </c>
      <c r="D29" s="183">
        <f>+D14+D24+SUM(D25:D28)</f>
        <v>0</v>
      </c>
      <c r="E29" s="183">
        <f>+E14+E24+SUM(E25:E28)</f>
        <v>0</v>
      </c>
      <c r="F29" s="183"/>
      <c r="G29" s="183">
        <f>+G14+G24+SUM(G25:G28)</f>
        <v>0</v>
      </c>
      <c r="H29" s="28"/>
    </row>
    <row r="30" spans="1:8" x14ac:dyDescent="0.15">
      <c r="H30" s="17"/>
    </row>
    <row r="31" spans="1:8" x14ac:dyDescent="0.15">
      <c r="H31" s="17"/>
    </row>
    <row r="32" spans="1:8" x14ac:dyDescent="0.15">
      <c r="H32" s="17"/>
    </row>
    <row r="33" spans="3:8" x14ac:dyDescent="0.15">
      <c r="H33" s="17"/>
    </row>
    <row r="34" spans="3:8" x14ac:dyDescent="0.15">
      <c r="H34" s="17"/>
    </row>
    <row r="35" spans="3:8" x14ac:dyDescent="0.15">
      <c r="H35" s="17"/>
    </row>
    <row r="36" spans="3:8" x14ac:dyDescent="0.15">
      <c r="C36" s="38"/>
      <c r="H36" s="17"/>
    </row>
    <row r="37" spans="3:8" x14ac:dyDescent="0.15">
      <c r="C37" s="38"/>
      <c r="H37" s="17"/>
    </row>
    <row r="38" spans="3:8" x14ac:dyDescent="0.15">
      <c r="C38" s="38"/>
      <c r="H38" s="17"/>
    </row>
    <row r="39" spans="3:8" x14ac:dyDescent="0.15">
      <c r="C39" s="38"/>
      <c r="H39" s="17"/>
    </row>
    <row r="40" spans="3:8" x14ac:dyDescent="0.15">
      <c r="C40" s="39"/>
    </row>
    <row r="41" spans="3:8" x14ac:dyDescent="0.15">
      <c r="C41" s="39"/>
    </row>
    <row r="42" spans="3:8" x14ac:dyDescent="0.15">
      <c r="C42" s="39"/>
    </row>
    <row r="43" spans="3:8" x14ac:dyDescent="0.15">
      <c r="C43" s="39"/>
    </row>
    <row r="44" spans="3:8" x14ac:dyDescent="0.15">
      <c r="C44" s="39"/>
    </row>
    <row r="45" spans="3:8" x14ac:dyDescent="0.15">
      <c r="C45" s="39"/>
    </row>
  </sheetData>
  <mergeCells count="1">
    <mergeCell ref="B1:G1"/>
  </mergeCells>
  <phoneticPr fontId="11" type="noConversion"/>
  <conditionalFormatting sqref="C3:G3 D4:G4 C4:C11">
    <cfRule type="cellIs" dxfId="1" priority="4" stopIfTrue="1" operator="equal">
      <formula>0</formula>
    </cfRule>
  </conditionalFormatting>
  <dataValidations count="2">
    <dataValidation type="decimal" operator="greaterThan" allowBlank="1" showInputMessage="1" showErrorMessage="1" error="lllloooooooooooooo" sqref="C31" xr:uid="{00000000-0002-0000-0F00-000000000000}">
      <formula1>0.1</formula1>
    </dataValidation>
    <dataValidation operator="greaterThan" allowBlank="1" showInputMessage="1" showErrorMessage="1" error="cuec" sqref="C32" xr:uid="{00000000-0002-0000-0F00-000001000000}"/>
  </dataValidations>
  <pageMargins left="0.25" right="0.25" top="0.75" bottom="0.75" header="0.3" footer="0.3"/>
  <pageSetup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49"/>
  <sheetViews>
    <sheetView view="pageBreakPreview" topLeftCell="A11" zoomScaleNormal="100" zoomScaleSheetLayoutView="100" workbookViewId="0">
      <selection activeCell="E12" sqref="E12"/>
    </sheetView>
  </sheetViews>
  <sheetFormatPr baseColWidth="10" defaultColWidth="11.42578125" defaultRowHeight="11.25" x14ac:dyDescent="0.15"/>
  <cols>
    <col min="1" max="1" width="4.42578125" style="17" customWidth="1"/>
    <col min="2" max="2" width="33.140625" style="17" customWidth="1"/>
    <col min="3" max="6" width="14.140625" style="34" customWidth="1"/>
    <col min="7" max="7" width="14.140625" style="17" customWidth="1"/>
    <col min="8" max="8" width="1.28515625" style="3" customWidth="1"/>
    <col min="9" max="16384" width="11.42578125" style="17"/>
  </cols>
  <sheetData>
    <row r="1" spans="1:9" s="2" customFormat="1" ht="26.25" customHeight="1" x14ac:dyDescent="0.15">
      <c r="A1" s="1"/>
      <c r="B1" s="311" t="s">
        <v>10</v>
      </c>
      <c r="C1" s="311"/>
      <c r="D1" s="311"/>
      <c r="E1" s="311"/>
      <c r="F1" s="311"/>
      <c r="G1" s="311"/>
    </row>
    <row r="2" spans="1:9" s="8" customFormat="1" ht="12.75" customHeight="1" x14ac:dyDescent="0.15">
      <c r="A2" s="3"/>
      <c r="B2" s="4"/>
      <c r="C2" s="5"/>
      <c r="D2" s="6"/>
      <c r="E2" s="6"/>
      <c r="F2" s="6"/>
      <c r="G2" s="40"/>
    </row>
    <row r="3" spans="1:9" s="14" customFormat="1" ht="20.100000000000001" customHeight="1" x14ac:dyDescent="0.25">
      <c r="A3" s="9"/>
      <c r="B3" s="102" t="s">
        <v>11</v>
      </c>
      <c r="C3" s="95">
        <f>+'2. ANID BUDGET (M$)'!C3</f>
        <v>0</v>
      </c>
      <c r="D3" s="91"/>
      <c r="E3" s="91"/>
      <c r="F3" s="91"/>
      <c r="G3" s="92"/>
      <c r="H3" s="13"/>
    </row>
    <row r="4" spans="1:9" s="14" customFormat="1" ht="20.100000000000001" customHeight="1" x14ac:dyDescent="0.25">
      <c r="A4" s="9"/>
      <c r="B4" s="102" t="s">
        <v>0</v>
      </c>
      <c r="C4" s="95">
        <f>+'2. ANID BUDGET (M$)'!C4</f>
        <v>0</v>
      </c>
      <c r="D4" s="91"/>
      <c r="E4" s="91"/>
      <c r="F4" s="91"/>
      <c r="G4" s="92"/>
      <c r="H4" s="13"/>
    </row>
    <row r="5" spans="1:9" s="14" customFormat="1" ht="20.100000000000001" customHeight="1" x14ac:dyDescent="0.25">
      <c r="A5" s="9"/>
      <c r="B5" s="103" t="s">
        <v>38</v>
      </c>
      <c r="C5" s="95">
        <f>+'2. ANID BUDGET (M$)'!C5</f>
        <v>0</v>
      </c>
      <c r="D5" s="91"/>
      <c r="E5" s="91"/>
      <c r="F5" s="91"/>
      <c r="G5" s="92"/>
      <c r="H5" s="13"/>
      <c r="I5" s="41"/>
    </row>
    <row r="6" spans="1:9" s="14" customFormat="1" ht="20.100000000000001" customHeight="1" x14ac:dyDescent="0.25">
      <c r="A6" s="9"/>
      <c r="B6" s="103" t="s">
        <v>62</v>
      </c>
      <c r="C6" s="95">
        <f>+'2. ANID BUDGET (M$)'!C6</f>
        <v>0</v>
      </c>
      <c r="D6" s="91"/>
      <c r="E6" s="91"/>
      <c r="F6" s="91"/>
      <c r="G6" s="92"/>
      <c r="H6" s="13"/>
      <c r="I6" s="41"/>
    </row>
    <row r="7" spans="1:9" s="14" customFormat="1" ht="20.100000000000001" customHeight="1" x14ac:dyDescent="0.25">
      <c r="A7" s="9"/>
      <c r="B7" s="88"/>
      <c r="C7" s="95">
        <f>+'2. ANID BUDGET (M$)'!C7</f>
        <v>0</v>
      </c>
      <c r="D7" s="11"/>
      <c r="E7" s="11"/>
      <c r="F7" s="11"/>
      <c r="G7" s="12"/>
      <c r="H7" s="13"/>
      <c r="I7" s="41"/>
    </row>
    <row r="8" spans="1:9" s="14" customFormat="1" ht="20.100000000000001" customHeight="1" x14ac:dyDescent="0.25">
      <c r="A8" s="9"/>
      <c r="B8" s="88"/>
      <c r="C8" s="95">
        <f>+'2. ANID BUDGET (M$)'!C8</f>
        <v>0</v>
      </c>
      <c r="D8" s="11"/>
      <c r="E8" s="11"/>
      <c r="F8" s="11"/>
      <c r="G8" s="12"/>
      <c r="H8" s="13"/>
      <c r="I8" s="41"/>
    </row>
    <row r="9" spans="1:9" s="14" customFormat="1" ht="20.100000000000001" customHeight="1" x14ac:dyDescent="0.25">
      <c r="A9" s="9"/>
      <c r="B9" s="88"/>
      <c r="C9" s="95">
        <f>+'2. ANID BUDGET (M$)'!C9</f>
        <v>0</v>
      </c>
      <c r="D9" s="11"/>
      <c r="E9" s="11"/>
      <c r="F9" s="11"/>
      <c r="G9" s="12"/>
      <c r="H9" s="13"/>
      <c r="I9" s="41"/>
    </row>
    <row r="10" spans="1:9" s="14" customFormat="1" ht="20.100000000000001" customHeight="1" x14ac:dyDescent="0.25">
      <c r="A10" s="9"/>
      <c r="B10" s="88"/>
      <c r="C10" s="95">
        <f>+'2. ANID BUDGET (M$)'!C10</f>
        <v>0</v>
      </c>
      <c r="D10" s="11"/>
      <c r="E10" s="11"/>
      <c r="F10" s="11"/>
      <c r="G10" s="12"/>
      <c r="H10" s="13"/>
      <c r="I10" s="41"/>
    </row>
    <row r="11" spans="1:9" s="14" customFormat="1" ht="20.100000000000001" customHeight="1" x14ac:dyDescent="0.25">
      <c r="A11" s="9"/>
      <c r="B11" s="88"/>
      <c r="C11" s="95">
        <f>+'2. ANID BUDGET (M$)'!C11</f>
        <v>0</v>
      </c>
      <c r="D11" s="93"/>
      <c r="E11" s="93"/>
      <c r="F11" s="93"/>
      <c r="G11" s="94"/>
      <c r="H11" s="13"/>
      <c r="I11" s="41"/>
    </row>
    <row r="12" spans="1:9" s="14" customFormat="1" ht="20.100000000000001" customHeight="1" x14ac:dyDescent="0.25">
      <c r="A12" s="9"/>
      <c r="B12" s="89"/>
      <c r="C12" s="95">
        <f>+'2. ANID BUDGET (M$)'!C12</f>
        <v>0</v>
      </c>
      <c r="D12" s="91"/>
      <c r="E12" s="91"/>
      <c r="F12" s="91"/>
      <c r="G12" s="92"/>
      <c r="H12" s="13"/>
      <c r="I12" s="41"/>
    </row>
    <row r="13" spans="1:9" s="14" customFormat="1" ht="9.75" customHeight="1" x14ac:dyDescent="0.25">
      <c r="A13" s="9"/>
      <c r="B13" s="126"/>
      <c r="C13" s="9"/>
      <c r="D13" s="127"/>
      <c r="E13" s="127"/>
      <c r="F13" s="127"/>
      <c r="G13" s="127"/>
      <c r="H13" s="13"/>
      <c r="I13" s="41"/>
    </row>
    <row r="14" spans="1:9" s="14" customFormat="1" ht="20.100000000000001" customHeight="1" x14ac:dyDescent="0.25">
      <c r="A14" s="9"/>
      <c r="B14" s="44"/>
      <c r="C14" s="128" t="s">
        <v>79</v>
      </c>
      <c r="D14" s="129"/>
      <c r="E14" s="129">
        <f>+'1. TOTAL BUDGET USD'!E12</f>
        <v>850</v>
      </c>
      <c r="F14" s="130" t="s">
        <v>80</v>
      </c>
      <c r="H14" s="13"/>
    </row>
    <row r="15" spans="1:9" x14ac:dyDescent="0.15">
      <c r="A15" s="3"/>
      <c r="B15" s="46" t="s">
        <v>89</v>
      </c>
      <c r="C15" s="16"/>
      <c r="D15" s="16"/>
      <c r="E15" s="16"/>
      <c r="F15" s="16"/>
      <c r="G15" s="3"/>
    </row>
    <row r="16" spans="1:9" s="18" customFormat="1" ht="26.45" customHeight="1" x14ac:dyDescent="0.25">
      <c r="A16" s="9"/>
      <c r="B16" s="96" t="s">
        <v>40</v>
      </c>
      <c r="C16" s="19" t="s">
        <v>7</v>
      </c>
      <c r="D16" s="20" t="s">
        <v>8</v>
      </c>
      <c r="E16" s="20" t="s">
        <v>9</v>
      </c>
      <c r="F16" s="20" t="s">
        <v>106</v>
      </c>
      <c r="G16" s="20" t="s">
        <v>29</v>
      </c>
      <c r="H16" s="9"/>
    </row>
    <row r="17" spans="1:8" s="25" customFormat="1" ht="25.5" customHeight="1" x14ac:dyDescent="0.25">
      <c r="B17" s="23" t="s">
        <v>12</v>
      </c>
      <c r="C17" s="175">
        <f>SUM(C18:C25)</f>
        <v>0</v>
      </c>
      <c r="D17" s="175">
        <f>SUM(D18:D25)</f>
        <v>0</v>
      </c>
      <c r="E17" s="175">
        <f>SUM(E18:E25)</f>
        <v>0</v>
      </c>
      <c r="F17" s="175">
        <f>SUM(F18:F25)</f>
        <v>0</v>
      </c>
      <c r="G17" s="175">
        <f>SUM(G18:G25)</f>
        <v>0</v>
      </c>
      <c r="H17" s="24"/>
    </row>
    <row r="18" spans="1:8" s="25" customFormat="1" ht="25.5" customHeight="1" x14ac:dyDescent="0.25">
      <c r="B18" s="30" t="s">
        <v>13</v>
      </c>
      <c r="C18" s="184">
        <f>+'2. ANID BUDGET (M$)'!C17/'2. ANID BUDGET (USD)'!$E$14</f>
        <v>0</v>
      </c>
      <c r="D18" s="184">
        <f>+'2. ANID BUDGET (M$)'!D17/'2. ANID BUDGET (USD)'!$E$14</f>
        <v>0</v>
      </c>
      <c r="E18" s="184">
        <f>+'2. ANID BUDGET (M$)'!E17/'2. ANID BUDGET (USD)'!$E$14</f>
        <v>0</v>
      </c>
      <c r="F18" s="184">
        <f>+'2. ANID BUDGET (M$)'!F17/'2. ANID BUDGET (USD)'!$E$14</f>
        <v>0</v>
      </c>
      <c r="G18" s="177">
        <f>SUM(C18:F18)</f>
        <v>0</v>
      </c>
      <c r="H18" s="24"/>
    </row>
    <row r="19" spans="1:8" s="25" customFormat="1" ht="25.5" customHeight="1" x14ac:dyDescent="0.25">
      <c r="B19" s="30" t="str">
        <f>+'2.1 PERSONNEL (USD)'!B22</f>
        <v xml:space="preserve">Postdocs </v>
      </c>
      <c r="C19" s="184">
        <f>+'2. ANID BUDGET (M$)'!C18/'2. ANID BUDGET (USD)'!$E$14</f>
        <v>0</v>
      </c>
      <c r="D19" s="184">
        <f>+'2. ANID BUDGET (M$)'!D18/'2. ANID BUDGET (USD)'!$E$14</f>
        <v>0</v>
      </c>
      <c r="E19" s="184">
        <f>+'2. ANID BUDGET (M$)'!E18/'2. ANID BUDGET (USD)'!$E$14</f>
        <v>0</v>
      </c>
      <c r="F19" s="184">
        <f>+'2. ANID BUDGET (M$)'!F18/'2. ANID BUDGET (USD)'!$E$14</f>
        <v>0</v>
      </c>
      <c r="G19" s="177">
        <f t="shared" ref="G19:G25" si="0">SUM(C19:F19)</f>
        <v>0</v>
      </c>
      <c r="H19" s="24"/>
    </row>
    <row r="20" spans="1:8" s="25" customFormat="1" ht="25.5" customHeight="1" x14ac:dyDescent="0.25">
      <c r="B20" s="30" t="str">
        <f>+'2. ANID BUDGET (M$)'!B19</f>
        <v>Phd Thesis Students</v>
      </c>
      <c r="C20" s="184">
        <f>+'2. ANID BUDGET (M$)'!C19/'2. ANID BUDGET (USD)'!$E$14</f>
        <v>0</v>
      </c>
      <c r="D20" s="184">
        <f>+'2. ANID BUDGET (M$)'!D19/'2. ANID BUDGET (USD)'!$E$14</f>
        <v>0</v>
      </c>
      <c r="E20" s="184">
        <f>+'2. ANID BUDGET (M$)'!E19/'2. ANID BUDGET (USD)'!$E$14</f>
        <v>0</v>
      </c>
      <c r="F20" s="184">
        <f>+'2. ANID BUDGET (M$)'!F19/'2. ANID BUDGET (USD)'!$E$14</f>
        <v>0</v>
      </c>
      <c r="G20" s="177">
        <f t="shared" si="0"/>
        <v>0</v>
      </c>
      <c r="H20" s="24"/>
    </row>
    <row r="21" spans="1:8" s="25" customFormat="1" ht="25.5" customHeight="1" x14ac:dyDescent="0.25">
      <c r="B21" s="30" t="str">
        <f>+'2. ANID BUDGET (M$)'!B20</f>
        <v>Master Thesis Students</v>
      </c>
      <c r="C21" s="184">
        <f>+'2. ANID BUDGET (M$)'!C20/'2. ANID BUDGET (USD)'!$E$14</f>
        <v>0</v>
      </c>
      <c r="D21" s="184">
        <f>+'2. ANID BUDGET (M$)'!D20/'2. ANID BUDGET (USD)'!$E$14</f>
        <v>0</v>
      </c>
      <c r="E21" s="184">
        <f>+'2. ANID BUDGET (M$)'!E20/'2. ANID BUDGET (USD)'!$E$14</f>
        <v>0</v>
      </c>
      <c r="F21" s="184">
        <f>+'2. ANID BUDGET (M$)'!F20/'2. ANID BUDGET (USD)'!$E$14</f>
        <v>0</v>
      </c>
      <c r="G21" s="177">
        <f t="shared" si="0"/>
        <v>0</v>
      </c>
      <c r="H21" s="24"/>
    </row>
    <row r="22" spans="1:8" s="25" customFormat="1" ht="25.5" customHeight="1" x14ac:dyDescent="0.25">
      <c r="B22" s="30" t="str">
        <f>+'2.1 PERSONNEL (USD)'!B25</f>
        <v>Undergraduated Thesis Students</v>
      </c>
      <c r="C22" s="184">
        <f>+'2. ANID BUDGET (M$)'!C21/'2. ANID BUDGET (USD)'!$E$14</f>
        <v>0</v>
      </c>
      <c r="D22" s="184">
        <f>+'2. ANID BUDGET (M$)'!D21/'2. ANID BUDGET (USD)'!$E$14</f>
        <v>0</v>
      </c>
      <c r="E22" s="184">
        <f>+'2. ANID BUDGET (M$)'!E21/'2. ANID BUDGET (USD)'!$E$14</f>
        <v>0</v>
      </c>
      <c r="F22" s="184">
        <f>+'2. ANID BUDGET (M$)'!F21/'2. ANID BUDGET (USD)'!$E$14</f>
        <v>0</v>
      </c>
      <c r="G22" s="177">
        <f t="shared" si="0"/>
        <v>0</v>
      </c>
      <c r="H22" s="24"/>
    </row>
    <row r="23" spans="1:8" s="25" customFormat="1" ht="25.5" customHeight="1" x14ac:dyDescent="0.25">
      <c r="B23" s="30" t="str">
        <f>+'2.1 PERSONNEL (USD)'!B27</f>
        <v>Professionals and Technicians</v>
      </c>
      <c r="C23" s="184">
        <f>+'2. ANID BUDGET (M$)'!C23/'2. ANID BUDGET (USD)'!$E$14</f>
        <v>0</v>
      </c>
      <c r="D23" s="184">
        <f>+'2. ANID BUDGET (M$)'!D23/'2. ANID BUDGET (USD)'!$E$14</f>
        <v>0</v>
      </c>
      <c r="E23" s="184">
        <f>+'2. ANID BUDGET (M$)'!E23/'2. ANID BUDGET (USD)'!$E$14</f>
        <v>0</v>
      </c>
      <c r="F23" s="184">
        <f>+'2. ANID BUDGET (M$)'!F23/'2. ANID BUDGET (USD)'!$E$14</f>
        <v>0</v>
      </c>
      <c r="G23" s="177">
        <f t="shared" si="0"/>
        <v>0</v>
      </c>
      <c r="H23" s="24"/>
    </row>
    <row r="24" spans="1:8" s="25" customFormat="1" ht="25.5" customHeight="1" x14ac:dyDescent="0.25">
      <c r="B24" s="30" t="str">
        <f>+'2.1 PERSONNEL (USD)'!B28</f>
        <v>Project Administrative Staff</v>
      </c>
      <c r="C24" s="184">
        <f>+'2. ANID BUDGET (M$)'!C24/'2. ANID BUDGET (USD)'!$E$14</f>
        <v>0</v>
      </c>
      <c r="D24" s="184">
        <f>+'2. ANID BUDGET (M$)'!D24/'2. ANID BUDGET (USD)'!$E$14</f>
        <v>0</v>
      </c>
      <c r="E24" s="184">
        <f>+'2. ANID BUDGET (M$)'!E24/'2. ANID BUDGET (USD)'!$E$14</f>
        <v>0</v>
      </c>
      <c r="F24" s="184">
        <f>+'2. ANID BUDGET (M$)'!F24/'2. ANID BUDGET (USD)'!$E$14</f>
        <v>0</v>
      </c>
      <c r="G24" s="177">
        <f t="shared" si="0"/>
        <v>0</v>
      </c>
      <c r="H24" s="24"/>
    </row>
    <row r="25" spans="1:8" s="25" customFormat="1" ht="25.5" customHeight="1" x14ac:dyDescent="0.25">
      <c r="B25" s="30" t="str">
        <f>+'2.1 PERSONNEL (USD)'!B29</f>
        <v>Research Assistants</v>
      </c>
      <c r="C25" s="184">
        <f>+'2. ANID BUDGET (M$)'!C25/'2. ANID BUDGET (USD)'!$E$14</f>
        <v>0</v>
      </c>
      <c r="D25" s="184">
        <f>+'2. ANID BUDGET (M$)'!D25/'2. ANID BUDGET (USD)'!$E$14</f>
        <v>0</v>
      </c>
      <c r="E25" s="184">
        <f>+'2. ANID BUDGET (M$)'!E25/'2. ANID BUDGET (USD)'!$E$14</f>
        <v>0</v>
      </c>
      <c r="F25" s="184">
        <f>+'2. ANID BUDGET (M$)'!F25/'2. ANID BUDGET (USD)'!$E$14</f>
        <v>0</v>
      </c>
      <c r="G25" s="177">
        <f t="shared" si="0"/>
        <v>0</v>
      </c>
      <c r="H25" s="24"/>
    </row>
    <row r="26" spans="1:8" s="25" customFormat="1" ht="25.5" customHeight="1" x14ac:dyDescent="0.25">
      <c r="B26" s="23" t="s">
        <v>52</v>
      </c>
      <c r="C26" s="175">
        <f>+C27+C28</f>
        <v>0</v>
      </c>
      <c r="D26" s="175">
        <f t="shared" ref="D26:E26" si="1">+D27+D28</f>
        <v>0</v>
      </c>
      <c r="E26" s="175">
        <f t="shared" si="1"/>
        <v>0</v>
      </c>
      <c r="F26" s="175">
        <f>+F27+F28</f>
        <v>0</v>
      </c>
      <c r="G26" s="175">
        <f>+G27+G28</f>
        <v>0</v>
      </c>
      <c r="H26" s="24"/>
    </row>
    <row r="27" spans="1:8" s="25" customFormat="1" ht="25.5" customHeight="1" x14ac:dyDescent="0.25">
      <c r="B27" s="138" t="s">
        <v>51</v>
      </c>
      <c r="C27" s="184">
        <f>+'2. ANID BUDGET (M$)'!C27/'2. ANID BUDGET (USD)'!$E$14</f>
        <v>0</v>
      </c>
      <c r="D27" s="184">
        <f>+'2. ANID BUDGET (M$)'!D27/'2. ANID BUDGET (USD)'!$E$14</f>
        <v>0</v>
      </c>
      <c r="E27" s="184">
        <f>+'2. ANID BUDGET (M$)'!E27/'2. ANID BUDGET (USD)'!$E$14</f>
        <v>0</v>
      </c>
      <c r="F27" s="184">
        <f>+'2. ANID BUDGET (M$)'!F27/'2. ANID BUDGET (USD)'!$E$14</f>
        <v>0</v>
      </c>
      <c r="G27" s="175">
        <f>SUM(C27:F27)</f>
        <v>0</v>
      </c>
      <c r="H27" s="24"/>
    </row>
    <row r="28" spans="1:8" s="25" customFormat="1" ht="25.5" customHeight="1" x14ac:dyDescent="0.25">
      <c r="B28" s="138" t="s">
        <v>52</v>
      </c>
      <c r="C28" s="184">
        <f>+'2. ANID BUDGET (M$)'!C28/'2. ANID BUDGET (USD)'!$E$14</f>
        <v>0</v>
      </c>
      <c r="D28" s="184">
        <f>+'2. ANID BUDGET (M$)'!D28/'2. ANID BUDGET (USD)'!$E$14</f>
        <v>0</v>
      </c>
      <c r="E28" s="184">
        <f>+'2. ANID BUDGET (M$)'!E28/'2. ANID BUDGET (USD)'!$E$14</f>
        <v>0</v>
      </c>
      <c r="F28" s="184">
        <f>+'2. ANID BUDGET (M$)'!F28/'2. ANID BUDGET (USD)'!$E$14</f>
        <v>0</v>
      </c>
      <c r="G28" s="175">
        <f>SUM(C28:F28)</f>
        <v>0</v>
      </c>
      <c r="H28" s="24"/>
    </row>
    <row r="29" spans="1:8" s="25" customFormat="1" ht="25.5" customHeight="1" x14ac:dyDescent="0.25">
      <c r="B29" s="23" t="s">
        <v>54</v>
      </c>
      <c r="C29" s="175">
        <f>+'2. ANID BUDGET (M$)'!C29/'2. ANID BUDGET (USD)'!$E$14</f>
        <v>0</v>
      </c>
      <c r="D29" s="175">
        <f>+'2. ANID BUDGET (M$)'!D29/'2. ANID BUDGET (USD)'!$E$14</f>
        <v>0</v>
      </c>
      <c r="E29" s="175">
        <f>+'2. ANID BUDGET (M$)'!E29/'2. ANID BUDGET (USD)'!$E$14</f>
        <v>0</v>
      </c>
      <c r="F29" s="175">
        <f>+'2. ANID BUDGET (M$)'!F29/'2. ANID BUDGET (USD)'!$E$14</f>
        <v>0</v>
      </c>
      <c r="G29" s="175">
        <f>SUM(C29:F29)</f>
        <v>0</v>
      </c>
      <c r="H29" s="24"/>
    </row>
    <row r="30" spans="1:8" s="25" customFormat="1" ht="25.5" customHeight="1" x14ac:dyDescent="0.25">
      <c r="B30" s="23" t="s">
        <v>67</v>
      </c>
      <c r="C30" s="175">
        <f>+'2. ANID BUDGET (M$)'!C30/'2. ANID BUDGET (USD)'!$E$14</f>
        <v>0</v>
      </c>
      <c r="D30" s="175">
        <f>+'2. ANID BUDGET (M$)'!D30/'2. ANID BUDGET (USD)'!$E$14</f>
        <v>0</v>
      </c>
      <c r="E30" s="175">
        <f>+'2. ANID BUDGET (M$)'!E30/'2. ANID BUDGET (USD)'!$E$14</f>
        <v>0</v>
      </c>
      <c r="F30" s="175">
        <f>+'2. ANID BUDGET (M$)'!F30/'2. ANID BUDGET (USD)'!$E$14</f>
        <v>0</v>
      </c>
      <c r="G30" s="175">
        <f>SUM(C30:F30)</f>
        <v>0</v>
      </c>
      <c r="H30" s="24"/>
    </row>
    <row r="31" spans="1:8" s="25" customFormat="1" ht="25.5" customHeight="1" x14ac:dyDescent="0.25">
      <c r="B31" s="23" t="s">
        <v>53</v>
      </c>
      <c r="C31" s="185">
        <f>+'2. ANID BUDGET (M$)'!C31/'2. ANID BUDGET (USD)'!$E$14</f>
        <v>0</v>
      </c>
      <c r="D31" s="185">
        <f>+'2. ANID BUDGET (M$)'!D31/'2. ANID BUDGET (USD)'!$E$14</f>
        <v>0</v>
      </c>
      <c r="E31" s="185">
        <f>+'2. ANID BUDGET (M$)'!E31/'2. ANID BUDGET (USD)'!$E$14</f>
        <v>0</v>
      </c>
      <c r="F31" s="185">
        <f>+'2. ANID BUDGET (M$)'!F31/'2. ANID BUDGET (USD)'!$E$14</f>
        <v>0</v>
      </c>
      <c r="G31" s="175">
        <f>SUM(C31:F31)</f>
        <v>0</v>
      </c>
      <c r="H31" s="24"/>
    </row>
    <row r="32" spans="1:8" s="29" customFormat="1" ht="30" customHeight="1" x14ac:dyDescent="0.25">
      <c r="A32" s="28"/>
      <c r="B32" s="32" t="s">
        <v>50</v>
      </c>
      <c r="C32" s="183">
        <f>+C17+C27+SUM(C28:C31)</f>
        <v>0</v>
      </c>
      <c r="D32" s="183">
        <f>+D17+D27+SUM(D28:D31)</f>
        <v>0</v>
      </c>
      <c r="E32" s="183">
        <f>+E17+E27+SUM(E28:E31)</f>
        <v>0</v>
      </c>
      <c r="F32" s="183">
        <f>+F17+F27+SUM(F28:F31)</f>
        <v>0</v>
      </c>
      <c r="G32" s="183">
        <f>+G17+G27+SUM(G28:G31)</f>
        <v>0</v>
      </c>
      <c r="H32" s="28"/>
    </row>
    <row r="33" spans="3:8" x14ac:dyDescent="0.15">
      <c r="H33" s="17"/>
    </row>
    <row r="34" spans="3:8" x14ac:dyDescent="0.15">
      <c r="H34" s="17"/>
    </row>
    <row r="35" spans="3:8" x14ac:dyDescent="0.15">
      <c r="H35" s="17"/>
    </row>
    <row r="36" spans="3:8" x14ac:dyDescent="0.15">
      <c r="H36" s="17"/>
    </row>
    <row r="37" spans="3:8" x14ac:dyDescent="0.15">
      <c r="H37" s="17"/>
    </row>
    <row r="38" spans="3:8" x14ac:dyDescent="0.15">
      <c r="H38" s="17"/>
    </row>
    <row r="39" spans="3:8" x14ac:dyDescent="0.15">
      <c r="H39" s="17"/>
    </row>
    <row r="40" spans="3:8" x14ac:dyDescent="0.15">
      <c r="C40" s="38"/>
      <c r="H40" s="17"/>
    </row>
    <row r="41" spans="3:8" x14ac:dyDescent="0.15">
      <c r="C41" s="38"/>
      <c r="H41" s="17"/>
    </row>
    <row r="42" spans="3:8" x14ac:dyDescent="0.15">
      <c r="C42" s="38"/>
      <c r="H42" s="17"/>
    </row>
    <row r="43" spans="3:8" x14ac:dyDescent="0.15">
      <c r="C43" s="38"/>
      <c r="H43" s="17"/>
    </row>
    <row r="44" spans="3:8" x14ac:dyDescent="0.15">
      <c r="C44" s="39"/>
    </row>
    <row r="45" spans="3:8" x14ac:dyDescent="0.15">
      <c r="C45" s="39"/>
    </row>
    <row r="46" spans="3:8" x14ac:dyDescent="0.15">
      <c r="C46" s="39"/>
    </row>
    <row r="47" spans="3:8" x14ac:dyDescent="0.15">
      <c r="C47" s="39"/>
    </row>
    <row r="48" spans="3:8" x14ac:dyDescent="0.15">
      <c r="C48" s="39"/>
    </row>
    <row r="49" spans="3:3" x14ac:dyDescent="0.15">
      <c r="C49" s="39"/>
    </row>
  </sheetData>
  <mergeCells count="1">
    <mergeCell ref="B1:G1"/>
  </mergeCells>
  <phoneticPr fontId="11" type="noConversion"/>
  <conditionalFormatting sqref="C3:G3 D4:G4 C4:C12">
    <cfRule type="cellIs" dxfId="0" priority="5" stopIfTrue="1" operator="equal">
      <formula>0</formula>
    </cfRule>
  </conditionalFormatting>
  <dataValidations disablePrompts="1" count="2">
    <dataValidation operator="greaterThan" allowBlank="1" showInputMessage="1" showErrorMessage="1" error="cuec" sqref="C36" xr:uid="{00000000-0002-0000-1000-000000000000}"/>
    <dataValidation type="decimal" operator="greaterThan" allowBlank="1" showInputMessage="1" showErrorMessage="1" error="lllloooooooooooooo" sqref="C35" xr:uid="{00000000-0002-0000-1000-000001000000}">
      <formula1>0.1</formula1>
    </dataValidation>
  </dataValidations>
  <pageMargins left="0.25" right="0.25" top="0.75" bottom="0.75" header="0.3" footer="0.3"/>
  <pageSetup scale="9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Z304"/>
  <sheetViews>
    <sheetView view="pageBreakPreview" topLeftCell="A3" zoomScaleNormal="100" zoomScaleSheetLayoutView="100" workbookViewId="0">
      <selection activeCell="E12" sqref="E12"/>
    </sheetView>
  </sheetViews>
  <sheetFormatPr baseColWidth="10" defaultColWidth="11.42578125" defaultRowHeight="11.25" x14ac:dyDescent="0.15"/>
  <cols>
    <col min="1" max="1" width="1.5703125" style="3" customWidth="1"/>
    <col min="2" max="2" width="18.28515625" style="3" customWidth="1"/>
    <col min="3" max="4" width="14.140625" style="3" customWidth="1"/>
    <col min="5" max="5" width="13.42578125" style="55" customWidth="1"/>
    <col min="6" max="6" width="15.42578125" style="3" customWidth="1"/>
    <col min="7" max="7" width="18.5703125" style="3" customWidth="1"/>
    <col min="8" max="8" width="11.7109375" style="16" customWidth="1"/>
    <col min="9" max="9" width="13" style="16" customWidth="1"/>
    <col min="10" max="10" width="9.28515625" style="16" customWidth="1"/>
    <col min="11" max="11" width="13" style="16" customWidth="1"/>
    <col min="12" max="12" width="9.28515625" style="16" customWidth="1"/>
    <col min="13" max="14" width="13" style="16" customWidth="1"/>
    <col min="15" max="15" width="12.5703125" style="16" customWidth="1"/>
    <col min="16" max="16" width="13" style="16" customWidth="1"/>
    <col min="17" max="17" width="9.85546875" style="16" customWidth="1"/>
    <col min="18" max="18" width="14.140625" style="16" customWidth="1"/>
    <col min="19" max="19" width="12.85546875" style="16" customWidth="1"/>
    <col min="20" max="20" width="11.42578125" style="16"/>
    <col min="21" max="21" width="8.5703125" style="16" customWidth="1"/>
    <col min="22" max="22" width="11.42578125" style="16"/>
    <col min="23" max="23" width="9" style="16" customWidth="1"/>
    <col min="24" max="24" width="11.42578125" style="16"/>
    <col min="25" max="25" width="9.42578125" style="16" customWidth="1"/>
    <col min="26" max="26" width="11.42578125" style="16"/>
    <col min="27" max="16384" width="11.42578125" style="3"/>
  </cols>
  <sheetData>
    <row r="1" spans="1:26" ht="24" customHeight="1" x14ac:dyDescent="0.15">
      <c r="B1" s="56" t="s">
        <v>20</v>
      </c>
      <c r="C1" s="54"/>
    </row>
    <row r="2" spans="1:26" x14ac:dyDescent="0.15">
      <c r="B2" s="9"/>
      <c r="C2" s="9"/>
    </row>
    <row r="3" spans="1:26" s="56" customFormat="1" ht="27" customHeight="1" x14ac:dyDescent="0.25">
      <c r="B3" s="57" t="s">
        <v>37</v>
      </c>
      <c r="C3" s="57">
        <f>+'2. ANID BUDGET (USD)'!C3</f>
        <v>0</v>
      </c>
      <c r="E3" s="58"/>
      <c r="H3" s="59"/>
      <c r="I3" s="59"/>
      <c r="J3" s="59"/>
      <c r="K3" s="59"/>
      <c r="L3" s="59"/>
      <c r="M3" s="59"/>
      <c r="N3" s="59"/>
      <c r="O3" s="59"/>
      <c r="P3" s="59"/>
      <c r="Q3" s="59"/>
      <c r="R3" s="59"/>
      <c r="S3" s="59"/>
      <c r="T3" s="59"/>
      <c r="U3" s="59"/>
      <c r="V3" s="59"/>
      <c r="W3" s="59"/>
      <c r="X3" s="59"/>
      <c r="Y3" s="59"/>
      <c r="Z3" s="59"/>
    </row>
    <row r="4" spans="1:26" s="9" customFormat="1" ht="20.45" customHeight="1" x14ac:dyDescent="0.25">
      <c r="C4" s="128" t="s">
        <v>79</v>
      </c>
      <c r="D4" s="129"/>
      <c r="E4" s="129">
        <f>+'1. TOTAL BUDGET USD'!E12</f>
        <v>850</v>
      </c>
      <c r="F4" s="130" t="s">
        <v>80</v>
      </c>
      <c r="G4" s="56"/>
      <c r="H4" s="53"/>
      <c r="I4" s="53"/>
      <c r="J4" s="53"/>
      <c r="K4" s="53"/>
      <c r="L4" s="53"/>
      <c r="M4" s="53"/>
      <c r="N4" s="53"/>
      <c r="O4" s="53"/>
      <c r="P4" s="53"/>
      <c r="Q4" s="53"/>
      <c r="R4" s="53"/>
      <c r="S4" s="53"/>
      <c r="T4" s="53"/>
      <c r="U4" s="53"/>
      <c r="V4" s="53"/>
      <c r="W4" s="53"/>
      <c r="X4" s="53"/>
      <c r="Y4" s="53"/>
      <c r="Z4" s="53"/>
    </row>
    <row r="5" spans="1:26" s="9" customFormat="1" ht="18.75" customHeight="1" x14ac:dyDescent="0.25">
      <c r="B5" s="56" t="s">
        <v>36</v>
      </c>
      <c r="C5" s="56"/>
      <c r="D5" s="56"/>
      <c r="E5" s="58"/>
      <c r="F5" s="56"/>
      <c r="G5" s="56"/>
      <c r="H5" s="53"/>
      <c r="I5" s="53"/>
      <c r="J5" s="53"/>
      <c r="K5" s="53"/>
      <c r="L5" s="53"/>
      <c r="M5" s="53"/>
      <c r="N5" s="53"/>
      <c r="O5" s="53"/>
      <c r="P5" s="53"/>
      <c r="Q5" s="53"/>
      <c r="R5" s="53"/>
      <c r="S5" s="53"/>
      <c r="T5" s="53"/>
      <c r="U5" s="53"/>
      <c r="V5" s="53"/>
      <c r="W5" s="53"/>
      <c r="X5" s="53"/>
      <c r="Y5" s="53"/>
      <c r="Z5" s="53"/>
    </row>
    <row r="6" spans="1:26" s="9" customFormat="1" ht="15.75" customHeight="1" x14ac:dyDescent="0.25">
      <c r="B6" s="60" t="s">
        <v>89</v>
      </c>
      <c r="C6" s="57"/>
      <c r="D6" s="61"/>
      <c r="E6" s="58"/>
      <c r="F6" s="61"/>
      <c r="G6" s="61"/>
      <c r="H6" s="62"/>
      <c r="I6" s="62"/>
      <c r="J6" s="62"/>
      <c r="K6" s="62"/>
      <c r="L6" s="62"/>
      <c r="M6" s="62"/>
      <c r="N6" s="62"/>
      <c r="O6" s="62"/>
      <c r="P6" s="62"/>
      <c r="Q6" s="62"/>
      <c r="R6" s="62"/>
      <c r="S6" s="62"/>
      <c r="T6" s="62"/>
      <c r="U6" s="62"/>
      <c r="V6" s="62"/>
      <c r="W6" s="62"/>
      <c r="X6" s="62"/>
      <c r="Y6" s="62"/>
      <c r="Z6" s="62"/>
    </row>
    <row r="7" spans="1:26" s="63" customFormat="1" ht="18" customHeight="1" x14ac:dyDescent="0.25">
      <c r="B7" s="418" t="s">
        <v>24</v>
      </c>
      <c r="C7" s="420" t="s">
        <v>15</v>
      </c>
      <c r="D7" s="420" t="s">
        <v>25</v>
      </c>
      <c r="E7" s="420" t="s">
        <v>16</v>
      </c>
      <c r="F7" s="420" t="s">
        <v>26</v>
      </c>
      <c r="G7" s="422" t="s">
        <v>17</v>
      </c>
      <c r="H7" s="416" t="s">
        <v>94</v>
      </c>
      <c r="I7" s="417"/>
      <c r="J7" s="416" t="s">
        <v>95</v>
      </c>
      <c r="K7" s="417"/>
      <c r="L7" s="416" t="s">
        <v>96</v>
      </c>
      <c r="M7" s="417"/>
      <c r="N7" s="416" t="s">
        <v>107</v>
      </c>
      <c r="O7" s="417"/>
      <c r="P7" s="99" t="s">
        <v>29</v>
      </c>
    </row>
    <row r="8" spans="1:26" s="63" customFormat="1" ht="28.5" customHeight="1" x14ac:dyDescent="0.25">
      <c r="A8" s="64"/>
      <c r="B8" s="419"/>
      <c r="C8" s="421"/>
      <c r="D8" s="421"/>
      <c r="E8" s="421"/>
      <c r="F8" s="421"/>
      <c r="G8" s="423"/>
      <c r="H8" s="65" t="s">
        <v>30</v>
      </c>
      <c r="I8" s="66" t="s">
        <v>31</v>
      </c>
      <c r="J8" s="65" t="s">
        <v>30</v>
      </c>
      <c r="K8" s="66" t="s">
        <v>31</v>
      </c>
      <c r="L8" s="65" t="s">
        <v>30</v>
      </c>
      <c r="M8" s="98" t="s">
        <v>31</v>
      </c>
      <c r="N8" s="65" t="s">
        <v>30</v>
      </c>
      <c r="O8" s="98" t="s">
        <v>31</v>
      </c>
      <c r="P8" s="100" t="s">
        <v>31</v>
      </c>
    </row>
    <row r="9" spans="1:26" s="70" customFormat="1" ht="15" customHeight="1" x14ac:dyDescent="0.25">
      <c r="A9" s="9"/>
      <c r="B9" s="67">
        <f>+'2.1 PERSONNEL (M$)'!B9</f>
        <v>0</v>
      </c>
      <c r="C9" s="67">
        <f>+'2.1 PERSONNEL (M$)'!C9</f>
        <v>0</v>
      </c>
      <c r="D9" s="67">
        <f>+'2.1 PERSONNEL (M$)'!D9</f>
        <v>0</v>
      </c>
      <c r="E9" s="67">
        <f>+'2.1 PERSONNEL (M$)'!E9</f>
        <v>0</v>
      </c>
      <c r="F9" s="67">
        <f>+'2.1 PERSONNEL (M$)'!F9</f>
        <v>0</v>
      </c>
      <c r="G9" s="68" t="s">
        <v>18</v>
      </c>
      <c r="H9" s="69">
        <f>+'2.1 PERSONNEL (M$)'!I9</f>
        <v>0</v>
      </c>
      <c r="I9" s="186">
        <f>+'2.1 PERSONNEL (M$)'!J9/'2.1 PERSONNEL (USD)'!$E$4</f>
        <v>0</v>
      </c>
      <c r="J9" s="69">
        <f>+'2.1 PERSONNEL (M$)'!K9</f>
        <v>0</v>
      </c>
      <c r="K9" s="186">
        <f>+'2.1 PERSONNEL (M$)'!L9/'2.1 PERSONNEL (USD)'!$E$4</f>
        <v>0</v>
      </c>
      <c r="L9" s="69">
        <f>+'2.1 PERSONNEL (M$)'!M9</f>
        <v>0</v>
      </c>
      <c r="M9" s="186">
        <f>+'2.1 PERSONNEL (M$)'!N9/'2.1 PERSONNEL (USD)'!$E$4</f>
        <v>0</v>
      </c>
      <c r="N9" s="69">
        <f>+'2.1 PERSONNEL (M$)'!O9</f>
        <v>0</v>
      </c>
      <c r="O9" s="186">
        <f>+'2.1 PERSONNEL (M$)'!P9/'2.1 PERSONNEL (USD)'!$E$4</f>
        <v>0</v>
      </c>
      <c r="P9" s="186">
        <f>+I9+K9+M9</f>
        <v>0</v>
      </c>
      <c r="S9" s="71"/>
    </row>
    <row r="10" spans="1:26" s="70" customFormat="1" ht="15" customHeight="1" x14ac:dyDescent="0.25">
      <c r="A10" s="9"/>
      <c r="B10" s="67">
        <f>+'2.1 PERSONNEL (M$)'!B10</f>
        <v>0</v>
      </c>
      <c r="C10" s="67">
        <f>+'2.1 PERSONNEL (M$)'!C10</f>
        <v>0</v>
      </c>
      <c r="D10" s="67">
        <f>+'2.1 PERSONNEL (M$)'!D10</f>
        <v>0</v>
      </c>
      <c r="E10" s="67">
        <f>+'2.1 PERSONNEL (M$)'!E10</f>
        <v>0</v>
      </c>
      <c r="F10" s="67">
        <f>+'2.1 PERSONNEL (M$)'!F10</f>
        <v>0</v>
      </c>
      <c r="G10" s="68" t="s">
        <v>23</v>
      </c>
      <c r="H10" s="69">
        <f>+'2.1 PERSONNEL (M$)'!I10</f>
        <v>0</v>
      </c>
      <c r="I10" s="186">
        <f>+'2.1 PERSONNEL (M$)'!J10/'2.1 PERSONNEL (USD)'!$E$4</f>
        <v>0</v>
      </c>
      <c r="J10" s="69">
        <f>+'2.1 PERSONNEL (M$)'!K10</f>
        <v>0</v>
      </c>
      <c r="K10" s="186">
        <f>+'2.1 PERSONNEL (M$)'!L10/'2.1 PERSONNEL (USD)'!$E$4</f>
        <v>0</v>
      </c>
      <c r="L10" s="69">
        <f>+'2.1 PERSONNEL (M$)'!M10</f>
        <v>0</v>
      </c>
      <c r="M10" s="186">
        <f>+'2.1 PERSONNEL (M$)'!N10/'2.1 PERSONNEL (USD)'!$E$4</f>
        <v>0</v>
      </c>
      <c r="N10" s="69">
        <f>+'2.1 PERSONNEL (M$)'!O10</f>
        <v>0</v>
      </c>
      <c r="O10" s="186">
        <f>+'2.1 PERSONNEL (M$)'!P10/'2.1 PERSONNEL (USD)'!$E$4</f>
        <v>0</v>
      </c>
      <c r="P10" s="186">
        <f t="shared" ref="P10:P15" si="0">+I10+K10+M10</f>
        <v>0</v>
      </c>
      <c r="S10" s="71"/>
    </row>
    <row r="11" spans="1:26" s="70" customFormat="1" ht="15" customHeight="1" x14ac:dyDescent="0.25">
      <c r="A11" s="9"/>
      <c r="B11" s="67">
        <f>+'2.1 PERSONNEL (M$)'!B11</f>
        <v>0</v>
      </c>
      <c r="C11" s="67">
        <f>+'2.1 PERSONNEL (M$)'!C11</f>
        <v>0</v>
      </c>
      <c r="D11" s="67">
        <f>+'2.1 PERSONNEL (M$)'!D11</f>
        <v>0</v>
      </c>
      <c r="E11" s="67">
        <f>+'2.1 PERSONNEL (M$)'!E11</f>
        <v>0</v>
      </c>
      <c r="F11" s="67">
        <f>+'2.1 PERSONNEL (M$)'!F11</f>
        <v>0</v>
      </c>
      <c r="G11" s="68" t="s">
        <v>28</v>
      </c>
      <c r="H11" s="69">
        <f>+'2.1 PERSONNEL (M$)'!I11</f>
        <v>0</v>
      </c>
      <c r="I11" s="186">
        <f>+'2.1 PERSONNEL (M$)'!J11/'2.1 PERSONNEL (USD)'!$E$4</f>
        <v>0</v>
      </c>
      <c r="J11" s="69">
        <f>+'2.1 PERSONNEL (M$)'!K11</f>
        <v>0</v>
      </c>
      <c r="K11" s="186">
        <f>+'2.1 PERSONNEL (M$)'!L11/'2.1 PERSONNEL (USD)'!$E$4</f>
        <v>0</v>
      </c>
      <c r="L11" s="69">
        <f>+'2.1 PERSONNEL (M$)'!M11</f>
        <v>0</v>
      </c>
      <c r="M11" s="186">
        <f>+'2.1 PERSONNEL (M$)'!N11/'2.1 PERSONNEL (USD)'!$E$4</f>
        <v>0</v>
      </c>
      <c r="N11" s="69">
        <f>+'2.1 PERSONNEL (M$)'!O11</f>
        <v>0</v>
      </c>
      <c r="O11" s="186">
        <f>+'2.1 PERSONNEL (M$)'!P11/'2.1 PERSONNEL (USD)'!$E$4</f>
        <v>0</v>
      </c>
      <c r="P11" s="186">
        <f t="shared" si="0"/>
        <v>0</v>
      </c>
      <c r="S11" s="71"/>
    </row>
    <row r="12" spans="1:26" s="70" customFormat="1" ht="15" customHeight="1" x14ac:dyDescent="0.25">
      <c r="A12" s="9"/>
      <c r="B12" s="67">
        <f>+'2.1 PERSONNEL (M$)'!B12</f>
        <v>0</v>
      </c>
      <c r="C12" s="67">
        <f>+'2.1 PERSONNEL (M$)'!C12</f>
        <v>0</v>
      </c>
      <c r="D12" s="67">
        <f>+'2.1 PERSONNEL (M$)'!D12</f>
        <v>0</v>
      </c>
      <c r="E12" s="67">
        <f>+'2.1 PERSONNEL (M$)'!E12</f>
        <v>0</v>
      </c>
      <c r="F12" s="67">
        <f>+'2.1 PERSONNEL (M$)'!F12</f>
        <v>0</v>
      </c>
      <c r="G12" s="68" t="s">
        <v>28</v>
      </c>
      <c r="H12" s="69">
        <f>+'2.1 PERSONNEL (M$)'!I12</f>
        <v>0</v>
      </c>
      <c r="I12" s="186">
        <f>+'2.1 PERSONNEL (M$)'!J12/'2.1 PERSONNEL (USD)'!$E$4</f>
        <v>0</v>
      </c>
      <c r="J12" s="69">
        <f>+'2.1 PERSONNEL (M$)'!K12</f>
        <v>0</v>
      </c>
      <c r="K12" s="186">
        <f>+'2.1 PERSONNEL (M$)'!L12/'2.1 PERSONNEL (USD)'!$E$4</f>
        <v>0</v>
      </c>
      <c r="L12" s="69">
        <f>+'2.1 PERSONNEL (M$)'!M12</f>
        <v>0</v>
      </c>
      <c r="M12" s="186">
        <f>+'2.1 PERSONNEL (M$)'!N12/'2.1 PERSONNEL (USD)'!$E$4</f>
        <v>0</v>
      </c>
      <c r="N12" s="69">
        <f>+'2.1 PERSONNEL (M$)'!O12</f>
        <v>0</v>
      </c>
      <c r="O12" s="186">
        <f>+'2.1 PERSONNEL (M$)'!P12/'2.1 PERSONNEL (USD)'!$E$4</f>
        <v>0</v>
      </c>
      <c r="P12" s="186">
        <f t="shared" si="0"/>
        <v>0</v>
      </c>
      <c r="S12" s="71"/>
    </row>
    <row r="13" spans="1:26" s="70" customFormat="1" ht="15" customHeight="1" x14ac:dyDescent="0.25">
      <c r="A13" s="9"/>
      <c r="B13" s="67">
        <f>+'2.1 PERSONNEL (M$)'!B13</f>
        <v>0</v>
      </c>
      <c r="C13" s="67">
        <f>+'2.1 PERSONNEL (M$)'!C13</f>
        <v>0</v>
      </c>
      <c r="D13" s="67">
        <f>+'2.1 PERSONNEL (M$)'!D13</f>
        <v>0</v>
      </c>
      <c r="E13" s="67">
        <f>+'2.1 PERSONNEL (M$)'!E13</f>
        <v>0</v>
      </c>
      <c r="F13" s="67">
        <f>+'2.1 PERSONNEL (M$)'!F13</f>
        <v>0</v>
      </c>
      <c r="G13" s="68" t="s">
        <v>28</v>
      </c>
      <c r="H13" s="69">
        <f>+'2.1 PERSONNEL (M$)'!I13</f>
        <v>0</v>
      </c>
      <c r="I13" s="186">
        <f>+'2.1 PERSONNEL (M$)'!J13/'2.1 PERSONNEL (USD)'!$E$4</f>
        <v>0</v>
      </c>
      <c r="J13" s="69">
        <f>+'2.1 PERSONNEL (M$)'!K13</f>
        <v>0</v>
      </c>
      <c r="K13" s="186">
        <f>+'2.1 PERSONNEL (M$)'!L13/'2.1 PERSONNEL (USD)'!$E$4</f>
        <v>0</v>
      </c>
      <c r="L13" s="69">
        <f>+'2.1 PERSONNEL (M$)'!M13</f>
        <v>0</v>
      </c>
      <c r="M13" s="186">
        <f>+'2.1 PERSONNEL (M$)'!N13/'2.1 PERSONNEL (USD)'!$E$4</f>
        <v>0</v>
      </c>
      <c r="N13" s="69">
        <f>+'2.1 PERSONNEL (M$)'!O13</f>
        <v>0</v>
      </c>
      <c r="O13" s="186">
        <f>+'2.1 PERSONNEL (M$)'!P13/'2.1 PERSONNEL (USD)'!$E$4</f>
        <v>0</v>
      </c>
      <c r="P13" s="186">
        <f t="shared" si="0"/>
        <v>0</v>
      </c>
      <c r="S13" s="71"/>
    </row>
    <row r="14" spans="1:26" s="70" customFormat="1" ht="15" customHeight="1" x14ac:dyDescent="0.25">
      <c r="A14" s="9"/>
      <c r="B14" s="67">
        <f>+'2.1 PERSONNEL (M$)'!B17</f>
        <v>0</v>
      </c>
      <c r="C14" s="67">
        <f>+'2.1 PERSONNEL (M$)'!C17</f>
        <v>0</v>
      </c>
      <c r="D14" s="67">
        <f>+'2.1 PERSONNEL (M$)'!D17</f>
        <v>0</v>
      </c>
      <c r="E14" s="67">
        <f>+'2.1 PERSONNEL (M$)'!E17</f>
        <v>0</v>
      </c>
      <c r="F14" s="67">
        <f>+'2.1 PERSONNEL (M$)'!F17</f>
        <v>0</v>
      </c>
      <c r="G14" s="68" t="s">
        <v>27</v>
      </c>
      <c r="H14" s="69">
        <f>+'2.1 PERSONNEL (M$)'!I17</f>
        <v>0</v>
      </c>
      <c r="I14" s="186">
        <f>+'2.1 PERSONNEL (M$)'!J17/'2.1 PERSONNEL (USD)'!$E$4</f>
        <v>0</v>
      </c>
      <c r="J14" s="69">
        <f>+'2.1 PERSONNEL (M$)'!K17</f>
        <v>0</v>
      </c>
      <c r="K14" s="186">
        <f>+'2.1 PERSONNEL (M$)'!L17/'2.1 PERSONNEL (USD)'!$E$4</f>
        <v>0</v>
      </c>
      <c r="L14" s="69">
        <f>+'2.1 PERSONNEL (M$)'!M17</f>
        <v>0</v>
      </c>
      <c r="M14" s="186">
        <f>+'2.1 PERSONNEL (M$)'!N17/'2.1 PERSONNEL (USD)'!$E$4</f>
        <v>0</v>
      </c>
      <c r="N14" s="69">
        <f>+'2.1 PERSONNEL (M$)'!O17</f>
        <v>0</v>
      </c>
      <c r="O14" s="186">
        <f>+'2.1 PERSONNEL (M$)'!P17/'2.1 PERSONNEL (USD)'!$E$4</f>
        <v>0</v>
      </c>
      <c r="P14" s="186">
        <f t="shared" si="0"/>
        <v>0</v>
      </c>
      <c r="S14" s="71"/>
    </row>
    <row r="15" spans="1:26" s="70" customFormat="1" ht="15" customHeight="1" x14ac:dyDescent="0.25">
      <c r="A15" s="9"/>
      <c r="B15" s="67">
        <f>+'2.1 PERSONNEL (M$)'!B18</f>
        <v>0</v>
      </c>
      <c r="C15" s="67">
        <f>+'2.1 PERSONNEL (M$)'!C18</f>
        <v>0</v>
      </c>
      <c r="D15" s="67">
        <f>+'2.1 PERSONNEL (M$)'!D18</f>
        <v>0</v>
      </c>
      <c r="E15" s="67">
        <f>+'2.1 PERSONNEL (M$)'!E18</f>
        <v>0</v>
      </c>
      <c r="F15" s="67">
        <f>+'2.1 PERSONNEL (M$)'!F18</f>
        <v>0</v>
      </c>
      <c r="G15" s="68" t="s">
        <v>27</v>
      </c>
      <c r="H15" s="69">
        <f>+'2.1 PERSONNEL (M$)'!I18</f>
        <v>0</v>
      </c>
      <c r="I15" s="186">
        <f>+'2.1 PERSONNEL (M$)'!J18/'2.1 PERSONNEL (USD)'!$E$4</f>
        <v>0</v>
      </c>
      <c r="J15" s="69">
        <f>+'2.1 PERSONNEL (M$)'!K18</f>
        <v>0</v>
      </c>
      <c r="K15" s="186">
        <f>+'2.1 PERSONNEL (M$)'!L18/'2.1 PERSONNEL (USD)'!$E$4</f>
        <v>0</v>
      </c>
      <c r="L15" s="69">
        <f>+'2.1 PERSONNEL (M$)'!M18</f>
        <v>0</v>
      </c>
      <c r="M15" s="186">
        <f>+'2.1 PERSONNEL (M$)'!N18/'2.1 PERSONNEL (USD)'!$E$4</f>
        <v>0</v>
      </c>
      <c r="N15" s="69">
        <f>+'2.1 PERSONNEL (M$)'!O18</f>
        <v>0</v>
      </c>
      <c r="O15" s="186">
        <f>+'2.1 PERSONNEL (M$)'!P18/'2.1 PERSONNEL (USD)'!$E$4</f>
        <v>0</v>
      </c>
      <c r="P15" s="186">
        <f t="shared" si="0"/>
        <v>0</v>
      </c>
      <c r="S15" s="71"/>
    </row>
    <row r="16" spans="1:26" s="70" customFormat="1" ht="15" customHeight="1" x14ac:dyDescent="0.25">
      <c r="A16" s="9"/>
      <c r="B16" s="72"/>
      <c r="C16" s="72"/>
      <c r="D16" s="9"/>
      <c r="E16" s="51"/>
      <c r="F16" s="9"/>
      <c r="G16" s="53"/>
      <c r="H16" s="53"/>
      <c r="I16" s="53"/>
      <c r="J16" s="53"/>
      <c r="K16" s="53"/>
      <c r="L16" s="53"/>
      <c r="M16" s="53"/>
      <c r="N16" s="53"/>
      <c r="O16" s="53"/>
      <c r="P16" s="53"/>
    </row>
    <row r="17" spans="1:26" s="70" customFormat="1" ht="20.25" customHeight="1" x14ac:dyDescent="0.25">
      <c r="A17" s="9"/>
      <c r="B17" s="386" t="s">
        <v>19</v>
      </c>
      <c r="C17" s="386"/>
      <c r="D17" s="386"/>
      <c r="E17" s="386"/>
      <c r="F17" s="386"/>
      <c r="G17" s="386"/>
      <c r="H17" s="73"/>
      <c r="I17" s="74">
        <f>SUM(I9:I15)</f>
        <v>0</v>
      </c>
      <c r="J17" s="73"/>
      <c r="K17" s="74">
        <f>SUM(K9:K15)</f>
        <v>0</v>
      </c>
      <c r="L17" s="73"/>
      <c r="M17" s="74">
        <f>SUM(M9:M15)</f>
        <v>0</v>
      </c>
      <c r="N17" s="73"/>
      <c r="O17" s="74">
        <f>SUM(O9:O15)</f>
        <v>0</v>
      </c>
      <c r="P17" s="74">
        <f>SUM(P9:P15)</f>
        <v>0</v>
      </c>
    </row>
    <row r="18" spans="1:26" s="79" customFormat="1" ht="15" customHeight="1" x14ac:dyDescent="0.25">
      <c r="A18" s="75"/>
      <c r="B18" s="76"/>
      <c r="C18" s="76"/>
      <c r="D18" s="76"/>
      <c r="E18" s="77"/>
      <c r="F18" s="76"/>
      <c r="G18" s="76"/>
      <c r="H18" s="78"/>
      <c r="I18" s="78"/>
      <c r="J18" s="78"/>
      <c r="K18" s="78"/>
      <c r="L18" s="78"/>
      <c r="M18" s="78"/>
      <c r="N18" s="78"/>
      <c r="O18" s="78"/>
      <c r="P18" s="78"/>
    </row>
    <row r="19" spans="1:26" s="70" customFormat="1" ht="15" customHeight="1" x14ac:dyDescent="0.25">
      <c r="A19" s="9"/>
      <c r="B19" s="57" t="s">
        <v>39</v>
      </c>
      <c r="C19" s="57"/>
      <c r="D19" s="9"/>
      <c r="E19" s="51"/>
      <c r="F19" s="9"/>
      <c r="G19" s="53"/>
      <c r="H19" s="53"/>
      <c r="I19" s="53"/>
      <c r="J19" s="53"/>
      <c r="K19" s="53"/>
      <c r="L19" s="53"/>
      <c r="M19" s="53"/>
      <c r="N19" s="53"/>
      <c r="O19" s="53"/>
      <c r="P19" s="53"/>
      <c r="Q19" s="53"/>
      <c r="R19" s="53"/>
      <c r="S19" s="53"/>
      <c r="T19" s="53"/>
      <c r="U19" s="53"/>
      <c r="V19" s="53"/>
      <c r="W19" s="53"/>
      <c r="X19" s="53"/>
      <c r="Y19" s="53"/>
      <c r="Z19" s="53"/>
    </row>
    <row r="20" spans="1:26" s="63" customFormat="1" ht="18" customHeight="1" x14ac:dyDescent="0.25">
      <c r="B20" s="424" t="s">
        <v>32</v>
      </c>
      <c r="C20" s="425"/>
      <c r="D20" s="425"/>
      <c r="E20" s="425"/>
      <c r="F20" s="425"/>
      <c r="G20" s="426"/>
      <c r="H20" s="416" t="s">
        <v>94</v>
      </c>
      <c r="I20" s="417"/>
      <c r="J20" s="416" t="s">
        <v>95</v>
      </c>
      <c r="K20" s="417"/>
      <c r="L20" s="416" t="s">
        <v>96</v>
      </c>
      <c r="M20" s="417"/>
      <c r="N20" s="416" t="s">
        <v>107</v>
      </c>
      <c r="O20" s="417"/>
      <c r="P20" s="99" t="s">
        <v>29</v>
      </c>
    </row>
    <row r="21" spans="1:26" s="63" customFormat="1" ht="28.5" customHeight="1" x14ac:dyDescent="0.25">
      <c r="A21" s="64"/>
      <c r="B21" s="427"/>
      <c r="C21" s="428"/>
      <c r="D21" s="428"/>
      <c r="E21" s="428"/>
      <c r="F21" s="428"/>
      <c r="G21" s="429"/>
      <c r="H21" s="80" t="s">
        <v>35</v>
      </c>
      <c r="I21" s="66" t="s">
        <v>31</v>
      </c>
      <c r="J21" s="80" t="s">
        <v>35</v>
      </c>
      <c r="K21" s="66" t="s">
        <v>31</v>
      </c>
      <c r="L21" s="80" t="s">
        <v>35</v>
      </c>
      <c r="M21" s="98" t="s">
        <v>31</v>
      </c>
      <c r="N21" s="80" t="s">
        <v>35</v>
      </c>
      <c r="O21" s="98" t="s">
        <v>31</v>
      </c>
      <c r="P21" s="100" t="s">
        <v>31</v>
      </c>
    </row>
    <row r="22" spans="1:26" s="70" customFormat="1" ht="21" customHeight="1" x14ac:dyDescent="0.25">
      <c r="A22" s="9"/>
      <c r="B22" s="81" t="str">
        <f>+'2.1 PERSONNEL (M$)'!B25</f>
        <v xml:space="preserve">Postdocs </v>
      </c>
      <c r="C22" s="43"/>
      <c r="D22" s="82"/>
      <c r="E22" s="83"/>
      <c r="F22" s="82"/>
      <c r="G22" s="84"/>
      <c r="H22" s="69">
        <f>+'2.1 PERSONNEL (M$)'!I25</f>
        <v>0</v>
      </c>
      <c r="I22" s="186">
        <f>+'2.1 PERSONNEL (M$)'!J25/'2.1 PERSONNEL (USD)'!$E$4</f>
        <v>0</v>
      </c>
      <c r="J22" s="69">
        <f>+'2.1 PERSONNEL (M$)'!K25</f>
        <v>0</v>
      </c>
      <c r="K22" s="186">
        <f>+'2.1 PERSONNEL (M$)'!L25/'2.1 PERSONNEL (USD)'!$E$4</f>
        <v>0</v>
      </c>
      <c r="L22" s="69">
        <f>+'2.1 PERSONNEL (M$)'!M25</f>
        <v>0</v>
      </c>
      <c r="M22" s="186">
        <f>+'2.1 PERSONNEL (M$)'!N25/'2.1 PERSONNEL (USD)'!$E$4</f>
        <v>0</v>
      </c>
      <c r="N22" s="69">
        <f>+'2.1 PERSONNEL (M$)'!O25</f>
        <v>0</v>
      </c>
      <c r="O22" s="186">
        <f>+'2.1 PERSONNEL (M$)'!P25/'2.1 PERSONNEL (USD)'!$E$4</f>
        <v>0</v>
      </c>
      <c r="P22" s="186">
        <f t="shared" ref="P22:P29" si="1">+I22+K22+M22</f>
        <v>0</v>
      </c>
      <c r="S22" s="71"/>
    </row>
    <row r="23" spans="1:26" s="70" customFormat="1" ht="21" customHeight="1" x14ac:dyDescent="0.25">
      <c r="A23" s="9"/>
      <c r="B23" s="81" t="str">
        <f>+'2.1 PERSONNEL (M$)'!B26</f>
        <v>Phd Thesis Students</v>
      </c>
      <c r="C23" s="43"/>
      <c r="D23" s="82"/>
      <c r="E23" s="83"/>
      <c r="F23" s="82"/>
      <c r="G23" s="84"/>
      <c r="H23" s="69">
        <f>+'2.1 PERSONNEL (M$)'!I26</f>
        <v>0</v>
      </c>
      <c r="I23" s="186">
        <f>+'2.1 PERSONNEL (M$)'!J26/'2.1 PERSONNEL (USD)'!$E$4</f>
        <v>0</v>
      </c>
      <c r="J23" s="69">
        <f>+'2.1 PERSONNEL (M$)'!K26</f>
        <v>0</v>
      </c>
      <c r="K23" s="186">
        <f>+'2.1 PERSONNEL (M$)'!L26/'2.1 PERSONNEL (USD)'!$E$4</f>
        <v>0</v>
      </c>
      <c r="L23" s="69">
        <f>+'2.1 PERSONNEL (M$)'!M26</f>
        <v>0</v>
      </c>
      <c r="M23" s="186">
        <f>+'2.1 PERSONNEL (M$)'!N26/'2.1 PERSONNEL (USD)'!$E$4</f>
        <v>0</v>
      </c>
      <c r="N23" s="69">
        <f>+'2.1 PERSONNEL (M$)'!O26</f>
        <v>0</v>
      </c>
      <c r="O23" s="186">
        <f>+'2.1 PERSONNEL (M$)'!P26/'2.1 PERSONNEL (USD)'!$E$4</f>
        <v>0</v>
      </c>
      <c r="P23" s="186">
        <f t="shared" si="1"/>
        <v>0</v>
      </c>
      <c r="S23" s="71"/>
    </row>
    <row r="24" spans="1:26" s="70" customFormat="1" ht="21" customHeight="1" x14ac:dyDescent="0.25">
      <c r="A24" s="9"/>
      <c r="B24" s="81" t="str">
        <f>+'2.1 PERSONNEL (M$)'!B27</f>
        <v>Master Thesis Students</v>
      </c>
      <c r="C24" s="43"/>
      <c r="D24" s="82"/>
      <c r="E24" s="83"/>
      <c r="F24" s="82"/>
      <c r="G24" s="84"/>
      <c r="H24" s="69">
        <f>+'2.1 PERSONNEL (M$)'!I27</f>
        <v>0</v>
      </c>
      <c r="I24" s="186">
        <f>+'2.1 PERSONNEL (M$)'!J27/'2.1 PERSONNEL (USD)'!$E$4</f>
        <v>0</v>
      </c>
      <c r="J24" s="69">
        <f>+'2.1 PERSONNEL (M$)'!K27</f>
        <v>0</v>
      </c>
      <c r="K24" s="186">
        <f>+'2.1 PERSONNEL (M$)'!L27/'2.1 PERSONNEL (USD)'!$E$4</f>
        <v>0</v>
      </c>
      <c r="L24" s="69">
        <f>+'2.1 PERSONNEL (M$)'!M27</f>
        <v>0</v>
      </c>
      <c r="M24" s="186">
        <f>+'2.1 PERSONNEL (M$)'!N27/'2.1 PERSONNEL (USD)'!$E$4</f>
        <v>0</v>
      </c>
      <c r="N24" s="69">
        <f>+'2.1 PERSONNEL (M$)'!O27</f>
        <v>0</v>
      </c>
      <c r="O24" s="186">
        <f>+'2.1 PERSONNEL (M$)'!P27/'2.1 PERSONNEL (USD)'!$E$4</f>
        <v>0</v>
      </c>
      <c r="P24" s="186">
        <f t="shared" ref="P24" si="2">+I24+K24+M24</f>
        <v>0</v>
      </c>
      <c r="S24" s="71"/>
    </row>
    <row r="25" spans="1:26" s="70" customFormat="1" ht="21" customHeight="1" x14ac:dyDescent="0.25">
      <c r="A25" s="9"/>
      <c r="B25" s="81" t="str">
        <f>+'2.1 PERSONNEL (M$)'!B28</f>
        <v>Undergraduated Thesis Students</v>
      </c>
      <c r="C25" s="43"/>
      <c r="D25" s="82"/>
      <c r="E25" s="83"/>
      <c r="F25" s="82"/>
      <c r="G25" s="84"/>
      <c r="H25" s="69">
        <f>+'2.1 PERSONNEL (M$)'!I28</f>
        <v>0</v>
      </c>
      <c r="I25" s="186">
        <f>+'2.1 PERSONNEL (M$)'!J28/'2.1 PERSONNEL (USD)'!$E$4</f>
        <v>0</v>
      </c>
      <c r="J25" s="69">
        <f>+'2.1 PERSONNEL (M$)'!K28</f>
        <v>0</v>
      </c>
      <c r="K25" s="186">
        <f>+'2.1 PERSONNEL (M$)'!L28/'2.1 PERSONNEL (USD)'!$E$4</f>
        <v>0</v>
      </c>
      <c r="L25" s="69">
        <f>+'2.1 PERSONNEL (M$)'!M28</f>
        <v>0</v>
      </c>
      <c r="M25" s="186">
        <f>+'2.1 PERSONNEL (M$)'!N28/'2.1 PERSONNEL (USD)'!$E$4</f>
        <v>0</v>
      </c>
      <c r="N25" s="69">
        <f>+'2.1 PERSONNEL (M$)'!O28</f>
        <v>0</v>
      </c>
      <c r="O25" s="186">
        <f>+'2.1 PERSONNEL (M$)'!P28/'2.1 PERSONNEL (USD)'!$E$4</f>
        <v>0</v>
      </c>
      <c r="P25" s="186">
        <f t="shared" si="1"/>
        <v>0</v>
      </c>
      <c r="S25" s="71"/>
    </row>
    <row r="26" spans="1:26" s="70" customFormat="1" ht="21" customHeight="1" x14ac:dyDescent="0.25">
      <c r="A26" s="9"/>
      <c r="B26" s="81" t="str">
        <f>+'2.1 PERSONNEL (M$)'!B29</f>
        <v>Executive Director</v>
      </c>
      <c r="C26" s="43"/>
      <c r="D26" s="82"/>
      <c r="E26" s="83"/>
      <c r="F26" s="82"/>
      <c r="G26" s="84"/>
      <c r="H26" s="69">
        <f>+'2.1 PERSONNEL (M$)'!I29</f>
        <v>0</v>
      </c>
      <c r="I26" s="186">
        <f>+'2.1 PERSONNEL (M$)'!J29/'2.1 PERSONNEL (USD)'!$E$4</f>
        <v>0</v>
      </c>
      <c r="J26" s="69">
        <f>+'2.1 PERSONNEL (M$)'!K29</f>
        <v>0</v>
      </c>
      <c r="K26" s="186">
        <f>+'2.1 PERSONNEL (M$)'!L29/'2.1 PERSONNEL (USD)'!$E$4</f>
        <v>0</v>
      </c>
      <c r="L26" s="69">
        <f>+'2.1 PERSONNEL (M$)'!M29</f>
        <v>0</v>
      </c>
      <c r="M26" s="186">
        <f>+'2.1 PERSONNEL (M$)'!N29/'2.1 PERSONNEL (USD)'!$E$4</f>
        <v>0</v>
      </c>
      <c r="N26" s="69">
        <f>+'2.1 PERSONNEL (M$)'!O29</f>
        <v>0</v>
      </c>
      <c r="O26" s="186">
        <f>+'2.1 PERSONNEL (M$)'!P29/'2.1 PERSONNEL (USD)'!$E$4</f>
        <v>0</v>
      </c>
      <c r="P26" s="186">
        <f t="shared" ref="P26" si="3">+I26+K26+M26</f>
        <v>0</v>
      </c>
      <c r="S26" s="71"/>
    </row>
    <row r="27" spans="1:26" s="70" customFormat="1" ht="21" customHeight="1" x14ac:dyDescent="0.25">
      <c r="A27" s="9"/>
      <c r="B27" s="81" t="str">
        <f>+'2.1 PERSONNEL (M$)'!B30</f>
        <v>Professionals and Technicians</v>
      </c>
      <c r="C27" s="43"/>
      <c r="D27" s="82"/>
      <c r="E27" s="83"/>
      <c r="F27" s="82"/>
      <c r="G27" s="84"/>
      <c r="H27" s="69">
        <f>+'2.1 PERSONNEL (M$)'!I30</f>
        <v>0</v>
      </c>
      <c r="I27" s="186">
        <f>+'2.1 PERSONNEL (M$)'!J30/'2.1 PERSONNEL (USD)'!$E$4</f>
        <v>0</v>
      </c>
      <c r="J27" s="69">
        <f>+'2.1 PERSONNEL (M$)'!K30</f>
        <v>0</v>
      </c>
      <c r="K27" s="186">
        <f>+'2.1 PERSONNEL (M$)'!L30/'2.1 PERSONNEL (USD)'!$E$4</f>
        <v>0</v>
      </c>
      <c r="L27" s="69">
        <f>+'2.1 PERSONNEL (M$)'!M30</f>
        <v>0</v>
      </c>
      <c r="M27" s="186">
        <f>+'2.1 PERSONNEL (M$)'!N30/'2.1 PERSONNEL (USD)'!$E$4</f>
        <v>0</v>
      </c>
      <c r="N27" s="69">
        <f>+'2.1 PERSONNEL (M$)'!O30</f>
        <v>0</v>
      </c>
      <c r="O27" s="186">
        <f>+'2.1 PERSONNEL (M$)'!P30/'2.1 PERSONNEL (USD)'!$E$4</f>
        <v>0</v>
      </c>
      <c r="P27" s="186">
        <f t="shared" si="1"/>
        <v>0</v>
      </c>
      <c r="S27" s="71"/>
    </row>
    <row r="28" spans="1:26" s="70" customFormat="1" ht="21" customHeight="1" x14ac:dyDescent="0.25">
      <c r="A28" s="9"/>
      <c r="B28" s="81" t="str">
        <f>+'2.1 PERSONNEL (M$)'!B31</f>
        <v>Project Administrative Staff</v>
      </c>
      <c r="C28" s="43"/>
      <c r="D28" s="82"/>
      <c r="E28" s="83"/>
      <c r="F28" s="82"/>
      <c r="G28" s="84"/>
      <c r="H28" s="69">
        <f>+'2.1 PERSONNEL (M$)'!I31</f>
        <v>0</v>
      </c>
      <c r="I28" s="186">
        <f>+'2.1 PERSONNEL (M$)'!J31/'2.1 PERSONNEL (USD)'!$E$4</f>
        <v>0</v>
      </c>
      <c r="J28" s="69">
        <f>+'2.1 PERSONNEL (M$)'!K31</f>
        <v>0</v>
      </c>
      <c r="K28" s="186">
        <f>+'2.1 PERSONNEL (M$)'!L31/'2.1 PERSONNEL (USD)'!$E$4</f>
        <v>0</v>
      </c>
      <c r="L28" s="69">
        <f>+'2.1 PERSONNEL (M$)'!M31</f>
        <v>0</v>
      </c>
      <c r="M28" s="186">
        <f>+'2.1 PERSONNEL (M$)'!N31/'2.1 PERSONNEL (USD)'!$E$4</f>
        <v>0</v>
      </c>
      <c r="N28" s="69">
        <f>+'2.1 PERSONNEL (M$)'!O31</f>
        <v>0</v>
      </c>
      <c r="O28" s="186">
        <f>+'2.1 PERSONNEL (M$)'!P31/'2.1 PERSONNEL (USD)'!$E$4</f>
        <v>0</v>
      </c>
      <c r="P28" s="186">
        <f t="shared" si="1"/>
        <v>0</v>
      </c>
      <c r="S28" s="71"/>
    </row>
    <row r="29" spans="1:26" s="70" customFormat="1" ht="21" customHeight="1" x14ac:dyDescent="0.25">
      <c r="A29" s="9"/>
      <c r="B29" s="81" t="str">
        <f>+'2.1 PERSONNEL (M$)'!B32</f>
        <v>Research Assistants</v>
      </c>
      <c r="C29" s="43"/>
      <c r="D29" s="82"/>
      <c r="E29" s="83"/>
      <c r="F29" s="82"/>
      <c r="G29" s="84"/>
      <c r="H29" s="69">
        <f>+'2.1 PERSONNEL (M$)'!I32</f>
        <v>0</v>
      </c>
      <c r="I29" s="186">
        <f>+'2.1 PERSONNEL (M$)'!J32/'2.1 PERSONNEL (USD)'!$E$4</f>
        <v>0</v>
      </c>
      <c r="J29" s="69">
        <f>+'2.1 PERSONNEL (M$)'!K32</f>
        <v>0</v>
      </c>
      <c r="K29" s="186">
        <f>+'2.1 PERSONNEL (M$)'!L32/'2.1 PERSONNEL (USD)'!$E$4</f>
        <v>0</v>
      </c>
      <c r="L29" s="69">
        <f>+'2.1 PERSONNEL (M$)'!M32</f>
        <v>0</v>
      </c>
      <c r="M29" s="186">
        <f>+'2.1 PERSONNEL (M$)'!N32/'2.1 PERSONNEL (USD)'!$E$4</f>
        <v>0</v>
      </c>
      <c r="N29" s="69">
        <f>+'2.1 PERSONNEL (M$)'!O32</f>
        <v>0</v>
      </c>
      <c r="O29" s="186">
        <f>+'2.1 PERSONNEL (M$)'!P32/'2.1 PERSONNEL (USD)'!$E$4</f>
        <v>0</v>
      </c>
      <c r="P29" s="186">
        <f t="shared" si="1"/>
        <v>0</v>
      </c>
      <c r="S29" s="71"/>
    </row>
    <row r="30" spans="1:26" s="56" customFormat="1" ht="20.100000000000001" customHeight="1" x14ac:dyDescent="0.25">
      <c r="B30" s="45"/>
      <c r="C30" s="45"/>
      <c r="D30" s="45"/>
      <c r="E30" s="85"/>
      <c r="F30" s="45"/>
      <c r="G30" s="45"/>
      <c r="H30" s="86"/>
      <c r="I30" s="59"/>
      <c r="J30" s="86"/>
      <c r="K30" s="59"/>
      <c r="L30" s="86"/>
      <c r="M30" s="59"/>
      <c r="N30" s="59"/>
      <c r="O30" s="59"/>
      <c r="P30" s="59"/>
    </row>
    <row r="31" spans="1:26" s="70" customFormat="1" ht="20.25" customHeight="1" thickBot="1" x14ac:dyDescent="0.3">
      <c r="A31" s="9"/>
      <c r="B31" s="386" t="s">
        <v>29</v>
      </c>
      <c r="C31" s="386"/>
      <c r="D31" s="386"/>
      <c r="E31" s="386"/>
      <c r="F31" s="386"/>
      <c r="G31" s="386"/>
      <c r="H31" s="73"/>
      <c r="I31" s="74">
        <f>SUM(I22:I29)</f>
        <v>0</v>
      </c>
      <c r="J31" s="73"/>
      <c r="K31" s="74">
        <f>SUM(K22:K29)</f>
        <v>0</v>
      </c>
      <c r="L31" s="73"/>
      <c r="M31" s="74">
        <f>SUM(M22:M29)</f>
        <v>0</v>
      </c>
      <c r="N31" s="73"/>
      <c r="O31" s="74">
        <f>SUM(O22:O29)</f>
        <v>0</v>
      </c>
      <c r="P31" s="97"/>
    </row>
    <row r="32" spans="1:26" s="70" customFormat="1" ht="18" customHeight="1" thickBot="1" x14ac:dyDescent="0.3">
      <c r="A32" s="9"/>
      <c r="B32" s="411" t="s">
        <v>66</v>
      </c>
      <c r="C32" s="412"/>
      <c r="D32" s="412"/>
      <c r="E32" s="412"/>
      <c r="F32" s="412"/>
      <c r="G32" s="413"/>
      <c r="H32" s="414">
        <f>+I17+I31</f>
        <v>0</v>
      </c>
      <c r="I32" s="415"/>
      <c r="J32" s="414">
        <f>+K17+K31</f>
        <v>0</v>
      </c>
      <c r="K32" s="415"/>
      <c r="L32" s="414">
        <f>+M17+M31</f>
        <v>0</v>
      </c>
      <c r="M32" s="415"/>
      <c r="N32" s="414">
        <f>+O17+O31</f>
        <v>0</v>
      </c>
      <c r="O32" s="415"/>
      <c r="P32" s="97"/>
      <c r="Q32" s="52"/>
      <c r="R32" s="53"/>
      <c r="S32" s="52"/>
      <c r="T32" s="53"/>
      <c r="U32" s="52"/>
      <c r="V32" s="53"/>
      <c r="W32" s="52"/>
      <c r="X32" s="53"/>
      <c r="Y32" s="52"/>
      <c r="Z32" s="53"/>
    </row>
    <row r="33" spans="1:26" s="70" customFormat="1" ht="18" customHeight="1" x14ac:dyDescent="0.25">
      <c r="A33" s="9"/>
      <c r="B33" s="9"/>
      <c r="C33" s="9"/>
      <c r="D33" s="9"/>
      <c r="E33" s="51"/>
      <c r="F33" s="9"/>
      <c r="G33" s="9"/>
      <c r="H33" s="52"/>
      <c r="I33" s="53"/>
      <c r="J33" s="52"/>
      <c r="K33" s="53"/>
      <c r="L33" s="52"/>
      <c r="M33" s="53"/>
      <c r="N33" s="53"/>
      <c r="O33" s="53"/>
      <c r="P33" s="53"/>
      <c r="Q33" s="52"/>
      <c r="R33" s="53"/>
      <c r="S33" s="52"/>
      <c r="T33" s="53"/>
      <c r="U33" s="52"/>
      <c r="V33" s="53"/>
      <c r="W33" s="52"/>
      <c r="X33" s="53"/>
      <c r="Y33" s="52"/>
      <c r="Z33" s="53"/>
    </row>
    <row r="34" spans="1:26" s="9" customFormat="1" ht="15" customHeight="1" x14ac:dyDescent="0.25">
      <c r="E34" s="51"/>
      <c r="H34" s="52"/>
      <c r="I34" s="53"/>
      <c r="J34" s="52"/>
      <c r="K34" s="53"/>
      <c r="L34" s="52"/>
      <c r="M34" s="53"/>
      <c r="N34" s="53"/>
      <c r="O34" s="53"/>
      <c r="P34" s="53"/>
      <c r="Q34" s="52"/>
      <c r="R34" s="53"/>
      <c r="S34" s="52"/>
      <c r="T34" s="53"/>
      <c r="U34" s="52"/>
      <c r="V34" s="53"/>
      <c r="W34" s="52"/>
      <c r="X34" s="53"/>
      <c r="Y34" s="52"/>
      <c r="Z34" s="53"/>
    </row>
    <row r="35" spans="1:26" s="9" customFormat="1" ht="15" customHeight="1" x14ac:dyDescent="0.25">
      <c r="E35" s="51"/>
      <c r="H35" s="52"/>
      <c r="I35" s="53"/>
      <c r="J35" s="52"/>
      <c r="K35" s="53"/>
      <c r="L35" s="52"/>
      <c r="M35" s="53"/>
      <c r="N35" s="53"/>
      <c r="O35" s="53"/>
      <c r="P35" s="53"/>
      <c r="Q35" s="52"/>
      <c r="R35" s="53"/>
      <c r="S35" s="52"/>
      <c r="T35" s="53"/>
      <c r="U35" s="52"/>
      <c r="V35" s="53"/>
      <c r="W35" s="52"/>
      <c r="X35" s="53"/>
      <c r="Y35" s="52"/>
      <c r="Z35" s="53"/>
    </row>
    <row r="36" spans="1:26" s="9" customFormat="1" ht="15" customHeight="1" x14ac:dyDescent="0.25">
      <c r="E36" s="51"/>
      <c r="H36" s="52"/>
      <c r="I36" s="53"/>
      <c r="J36" s="52"/>
      <c r="K36" s="53"/>
      <c r="L36" s="52"/>
      <c r="M36" s="53"/>
      <c r="N36" s="53"/>
      <c r="O36" s="53"/>
      <c r="P36" s="53"/>
      <c r="Q36" s="52"/>
      <c r="R36" s="53"/>
      <c r="S36" s="52"/>
      <c r="T36" s="53"/>
      <c r="U36" s="52"/>
      <c r="V36" s="53"/>
      <c r="W36" s="52"/>
      <c r="X36" s="53"/>
      <c r="Y36" s="52"/>
      <c r="Z36" s="53"/>
    </row>
    <row r="37" spans="1:26" s="9" customFormat="1" ht="15" customHeight="1" x14ac:dyDescent="0.25">
      <c r="E37" s="51"/>
      <c r="H37" s="52"/>
      <c r="I37" s="53"/>
      <c r="J37" s="52"/>
      <c r="K37" s="53"/>
      <c r="L37" s="52"/>
      <c r="M37" s="53"/>
      <c r="N37" s="53"/>
      <c r="O37" s="53"/>
      <c r="P37" s="53"/>
      <c r="Q37" s="52"/>
      <c r="R37" s="53"/>
      <c r="S37" s="52"/>
      <c r="T37" s="53"/>
      <c r="U37" s="52"/>
      <c r="V37" s="53"/>
      <c r="W37" s="52"/>
      <c r="X37" s="53"/>
      <c r="Y37" s="52"/>
      <c r="Z37" s="53"/>
    </row>
    <row r="38" spans="1:26" s="9" customFormat="1" ht="15" customHeight="1" x14ac:dyDescent="0.25">
      <c r="E38" s="51"/>
      <c r="H38" s="52"/>
      <c r="I38" s="53"/>
      <c r="J38" s="52"/>
      <c r="K38" s="53"/>
      <c r="L38" s="52"/>
      <c r="M38" s="53"/>
      <c r="N38" s="53"/>
      <c r="O38" s="53"/>
      <c r="P38" s="53"/>
      <c r="Q38" s="52"/>
      <c r="R38" s="53"/>
      <c r="S38" s="52"/>
      <c r="T38" s="53"/>
      <c r="U38" s="52"/>
      <c r="V38" s="53"/>
      <c r="W38" s="52"/>
      <c r="X38" s="53"/>
      <c r="Y38" s="52"/>
      <c r="Z38" s="53"/>
    </row>
    <row r="39" spans="1:26" s="9" customFormat="1" ht="15" customHeight="1" x14ac:dyDescent="0.25">
      <c r="E39" s="51"/>
      <c r="H39" s="52"/>
      <c r="I39" s="53"/>
      <c r="J39" s="52"/>
      <c r="K39" s="53"/>
      <c r="L39" s="52"/>
      <c r="M39" s="53"/>
      <c r="N39" s="53"/>
      <c r="O39" s="53"/>
      <c r="P39" s="53"/>
      <c r="Q39" s="52"/>
      <c r="R39" s="53"/>
      <c r="S39" s="52"/>
      <c r="T39" s="53"/>
      <c r="U39" s="52"/>
      <c r="V39" s="53"/>
      <c r="W39" s="52"/>
      <c r="X39" s="53"/>
      <c r="Y39" s="52"/>
      <c r="Z39" s="53"/>
    </row>
    <row r="40" spans="1:26" s="9" customFormat="1" ht="15" customHeight="1" x14ac:dyDescent="0.25">
      <c r="E40" s="51"/>
      <c r="H40" s="52"/>
      <c r="I40" s="53"/>
      <c r="J40" s="52"/>
      <c r="K40" s="53"/>
      <c r="L40" s="52"/>
      <c r="M40" s="53"/>
      <c r="N40" s="53"/>
      <c r="O40" s="53"/>
      <c r="P40" s="53"/>
      <c r="Q40" s="52"/>
      <c r="R40" s="53"/>
      <c r="S40" s="52"/>
      <c r="T40" s="53"/>
      <c r="U40" s="52"/>
      <c r="V40" s="53"/>
      <c r="W40" s="52"/>
      <c r="X40" s="53"/>
      <c r="Y40" s="52"/>
      <c r="Z40" s="53"/>
    </row>
    <row r="41" spans="1:26" s="9" customFormat="1" ht="15" customHeight="1" x14ac:dyDescent="0.25">
      <c r="E41" s="51"/>
      <c r="H41" s="52"/>
      <c r="I41" s="53"/>
      <c r="J41" s="52"/>
      <c r="K41" s="53"/>
      <c r="L41" s="52"/>
      <c r="M41" s="53"/>
      <c r="N41" s="53"/>
      <c r="O41" s="53"/>
      <c r="P41" s="53"/>
      <c r="Q41" s="52"/>
      <c r="R41" s="53"/>
      <c r="S41" s="52"/>
      <c r="T41" s="53"/>
      <c r="U41" s="52"/>
      <c r="V41" s="53"/>
      <c r="W41" s="52"/>
      <c r="X41" s="53"/>
      <c r="Y41" s="52"/>
      <c r="Z41" s="53"/>
    </row>
    <row r="42" spans="1:26" s="9" customFormat="1" ht="15" customHeight="1" x14ac:dyDescent="0.25">
      <c r="E42" s="51"/>
      <c r="H42" s="52"/>
      <c r="I42" s="53"/>
      <c r="J42" s="52"/>
      <c r="K42" s="53"/>
      <c r="L42" s="52"/>
      <c r="M42" s="53"/>
      <c r="N42" s="53"/>
      <c r="O42" s="53"/>
      <c r="P42" s="53"/>
      <c r="Q42" s="52"/>
      <c r="R42" s="53"/>
      <c r="S42" s="52"/>
      <c r="T42" s="53"/>
      <c r="U42" s="52"/>
      <c r="V42" s="53"/>
      <c r="W42" s="52"/>
      <c r="X42" s="53"/>
      <c r="Y42" s="52"/>
      <c r="Z42" s="53"/>
    </row>
    <row r="43" spans="1:26" s="9" customFormat="1" ht="15" customHeight="1" x14ac:dyDescent="0.25">
      <c r="E43" s="51"/>
      <c r="H43" s="52"/>
      <c r="I43" s="53"/>
      <c r="J43" s="52"/>
      <c r="K43" s="53"/>
      <c r="L43" s="52"/>
      <c r="M43" s="53"/>
      <c r="N43" s="53"/>
      <c r="O43" s="53"/>
      <c r="P43" s="53"/>
      <c r="Q43" s="52"/>
      <c r="R43" s="53"/>
      <c r="S43" s="52"/>
      <c r="T43" s="53"/>
      <c r="U43" s="52"/>
      <c r="V43" s="53"/>
      <c r="W43" s="52"/>
      <c r="X43" s="53"/>
      <c r="Y43" s="52"/>
      <c r="Z43" s="53"/>
    </row>
    <row r="44" spans="1:26" s="9" customFormat="1" ht="15" customHeight="1" x14ac:dyDescent="0.25">
      <c r="E44" s="51"/>
      <c r="H44" s="52"/>
      <c r="I44" s="53"/>
      <c r="J44" s="52"/>
      <c r="K44" s="53"/>
      <c r="L44" s="52"/>
      <c r="M44" s="53"/>
      <c r="N44" s="53"/>
      <c r="O44" s="53"/>
      <c r="P44" s="53"/>
      <c r="Q44" s="52"/>
      <c r="R44" s="53"/>
      <c r="S44" s="52"/>
      <c r="T44" s="53"/>
      <c r="U44" s="52"/>
      <c r="V44" s="53"/>
      <c r="W44" s="52"/>
      <c r="X44" s="53"/>
      <c r="Y44" s="52"/>
      <c r="Z44" s="53"/>
    </row>
    <row r="45" spans="1:26" s="9" customFormat="1" ht="15" customHeight="1" x14ac:dyDescent="0.25">
      <c r="E45" s="51"/>
      <c r="H45" s="52"/>
      <c r="I45" s="53"/>
      <c r="J45" s="52"/>
      <c r="K45" s="53"/>
      <c r="L45" s="52"/>
      <c r="M45" s="53"/>
      <c r="N45" s="53"/>
      <c r="O45" s="53"/>
      <c r="P45" s="53"/>
      <c r="Q45" s="52"/>
      <c r="R45" s="53"/>
      <c r="S45" s="52"/>
      <c r="T45" s="53"/>
      <c r="U45" s="52"/>
      <c r="V45" s="53"/>
      <c r="W45" s="52"/>
      <c r="X45" s="53"/>
      <c r="Y45" s="52"/>
      <c r="Z45" s="53"/>
    </row>
    <row r="46" spans="1:26" s="9" customFormat="1" ht="15" customHeight="1" x14ac:dyDescent="0.25">
      <c r="E46" s="51"/>
      <c r="H46" s="52"/>
      <c r="I46" s="53"/>
      <c r="J46" s="52"/>
      <c r="K46" s="53"/>
      <c r="L46" s="52"/>
      <c r="M46" s="53"/>
      <c r="N46" s="53"/>
      <c r="O46" s="53"/>
      <c r="P46" s="53"/>
      <c r="Q46" s="52"/>
      <c r="R46" s="53"/>
      <c r="S46" s="52"/>
      <c r="T46" s="53"/>
      <c r="U46" s="52"/>
      <c r="V46" s="53"/>
      <c r="W46" s="52"/>
      <c r="X46" s="53"/>
      <c r="Y46" s="52"/>
      <c r="Z46" s="53"/>
    </row>
    <row r="47" spans="1:26" s="9" customFormat="1" ht="15" customHeight="1" x14ac:dyDescent="0.25">
      <c r="E47" s="51"/>
      <c r="H47" s="52"/>
      <c r="I47" s="53"/>
      <c r="J47" s="52"/>
      <c r="K47" s="53"/>
      <c r="L47" s="52"/>
      <c r="M47" s="53"/>
      <c r="N47" s="53"/>
      <c r="O47" s="53"/>
      <c r="P47" s="53"/>
      <c r="Q47" s="52"/>
      <c r="R47" s="53"/>
      <c r="S47" s="52"/>
      <c r="T47" s="53"/>
      <c r="U47" s="52"/>
      <c r="V47" s="53"/>
      <c r="W47" s="52"/>
      <c r="X47" s="53"/>
      <c r="Y47" s="52"/>
      <c r="Z47" s="53"/>
    </row>
    <row r="48" spans="1:26" s="9" customFormat="1" ht="15" customHeight="1" x14ac:dyDescent="0.25">
      <c r="E48" s="51"/>
      <c r="H48" s="52"/>
      <c r="I48" s="53"/>
      <c r="J48" s="52"/>
      <c r="K48" s="53"/>
      <c r="L48" s="52"/>
      <c r="M48" s="53"/>
      <c r="N48" s="53"/>
      <c r="O48" s="53"/>
      <c r="P48" s="53"/>
      <c r="Q48" s="52"/>
      <c r="R48" s="53"/>
      <c r="S48" s="52"/>
      <c r="T48" s="53"/>
      <c r="U48" s="52"/>
      <c r="V48" s="53"/>
      <c r="W48" s="52"/>
      <c r="X48" s="53"/>
      <c r="Y48" s="52"/>
      <c r="Z48" s="53"/>
    </row>
    <row r="49" spans="1:26" s="9" customFormat="1" ht="15" customHeight="1" x14ac:dyDescent="0.25">
      <c r="E49" s="51"/>
      <c r="H49" s="52"/>
      <c r="I49" s="53"/>
      <c r="J49" s="52"/>
      <c r="K49" s="53"/>
      <c r="L49" s="52"/>
      <c r="M49" s="53"/>
      <c r="N49" s="53"/>
      <c r="O49" s="53"/>
      <c r="P49" s="53"/>
      <c r="Q49" s="52"/>
      <c r="R49" s="53"/>
      <c r="S49" s="52"/>
      <c r="T49" s="53"/>
      <c r="U49" s="52"/>
      <c r="V49" s="53"/>
      <c r="W49" s="52"/>
      <c r="X49" s="53"/>
      <c r="Y49" s="52"/>
      <c r="Z49" s="53"/>
    </row>
    <row r="50" spans="1:26" s="9" customFormat="1" ht="15" customHeight="1" x14ac:dyDescent="0.25">
      <c r="E50" s="51"/>
      <c r="H50" s="52"/>
      <c r="I50" s="53"/>
      <c r="J50" s="52"/>
      <c r="K50" s="53"/>
      <c r="L50" s="52"/>
      <c r="M50" s="53"/>
      <c r="N50" s="53"/>
      <c r="O50" s="53"/>
      <c r="P50" s="53"/>
      <c r="Q50" s="52"/>
      <c r="R50" s="53"/>
      <c r="S50" s="52"/>
      <c r="T50" s="53"/>
      <c r="U50" s="52"/>
      <c r="V50" s="53"/>
      <c r="W50" s="52"/>
      <c r="X50" s="53"/>
      <c r="Y50" s="52"/>
      <c r="Z50" s="53"/>
    </row>
    <row r="51" spans="1:26" s="9" customFormat="1" ht="15" customHeight="1" x14ac:dyDescent="0.25">
      <c r="E51" s="51"/>
      <c r="H51" s="52"/>
      <c r="I51" s="53"/>
      <c r="J51" s="52"/>
      <c r="K51" s="53"/>
      <c r="L51" s="52"/>
      <c r="M51" s="53"/>
      <c r="N51" s="53"/>
      <c r="O51" s="53"/>
      <c r="P51" s="53"/>
      <c r="Q51" s="52"/>
      <c r="R51" s="53"/>
      <c r="S51" s="52"/>
      <c r="T51" s="53"/>
      <c r="U51" s="52"/>
      <c r="V51" s="53"/>
      <c r="W51" s="52"/>
      <c r="X51" s="53"/>
      <c r="Y51" s="52"/>
      <c r="Z51" s="53"/>
    </row>
    <row r="52" spans="1:26" s="9" customFormat="1" ht="15" customHeight="1" x14ac:dyDescent="0.25">
      <c r="E52" s="51"/>
      <c r="H52" s="52"/>
      <c r="I52" s="53"/>
      <c r="J52" s="52"/>
      <c r="K52" s="53"/>
      <c r="L52" s="52"/>
      <c r="M52" s="53"/>
      <c r="N52" s="53"/>
      <c r="O52" s="53"/>
      <c r="P52" s="53"/>
      <c r="Q52" s="52"/>
      <c r="R52" s="53"/>
      <c r="S52" s="52"/>
      <c r="T52" s="53"/>
      <c r="U52" s="52"/>
      <c r="V52" s="53"/>
      <c r="W52" s="52"/>
      <c r="X52" s="53"/>
      <c r="Y52" s="52"/>
      <c r="Z52" s="53"/>
    </row>
    <row r="53" spans="1:26" s="9" customFormat="1" ht="15" customHeight="1" x14ac:dyDescent="0.25">
      <c r="E53" s="51"/>
      <c r="H53" s="52"/>
      <c r="I53" s="53"/>
      <c r="J53" s="52"/>
      <c r="K53" s="53"/>
      <c r="L53" s="52"/>
      <c r="M53" s="53"/>
      <c r="N53" s="53"/>
      <c r="O53" s="53"/>
      <c r="P53" s="53"/>
      <c r="Q53" s="52"/>
      <c r="R53" s="53"/>
      <c r="S53" s="52"/>
      <c r="T53" s="53"/>
      <c r="U53" s="52"/>
      <c r="V53" s="53"/>
      <c r="W53" s="52"/>
      <c r="X53" s="53"/>
      <c r="Y53" s="52"/>
      <c r="Z53" s="53"/>
    </row>
    <row r="54" spans="1:26" s="9" customFormat="1" ht="15" customHeight="1" x14ac:dyDescent="0.25">
      <c r="E54" s="51"/>
      <c r="H54" s="52"/>
      <c r="I54" s="53"/>
      <c r="J54" s="52"/>
      <c r="K54" s="53"/>
      <c r="L54" s="52"/>
      <c r="M54" s="53"/>
      <c r="N54" s="53"/>
      <c r="O54" s="53"/>
      <c r="P54" s="53"/>
      <c r="Q54" s="52"/>
      <c r="R54" s="53"/>
      <c r="S54" s="52"/>
      <c r="T54" s="53"/>
      <c r="U54" s="52"/>
      <c r="V54" s="53"/>
      <c r="W54" s="52"/>
      <c r="X54" s="53"/>
      <c r="Y54" s="52"/>
      <c r="Z54" s="53"/>
    </row>
    <row r="55" spans="1:26" s="9" customFormat="1" ht="15" customHeight="1" x14ac:dyDescent="0.25">
      <c r="E55" s="51"/>
      <c r="H55" s="52"/>
      <c r="I55" s="53"/>
      <c r="J55" s="52"/>
      <c r="K55" s="53"/>
      <c r="L55" s="52"/>
      <c r="M55" s="53"/>
      <c r="N55" s="53"/>
      <c r="O55" s="53"/>
      <c r="P55" s="53"/>
      <c r="Q55" s="52"/>
      <c r="R55" s="53"/>
      <c r="S55" s="52"/>
      <c r="T55" s="53"/>
      <c r="U55" s="52"/>
      <c r="V55" s="53"/>
      <c r="W55" s="52"/>
      <c r="X55" s="53"/>
      <c r="Y55" s="52"/>
      <c r="Z55" s="53"/>
    </row>
    <row r="56" spans="1:26" s="9" customFormat="1" ht="15" customHeight="1" x14ac:dyDescent="0.25">
      <c r="E56" s="51"/>
      <c r="H56" s="52"/>
      <c r="I56" s="53"/>
      <c r="J56" s="52"/>
      <c r="K56" s="53"/>
      <c r="L56" s="52"/>
      <c r="M56" s="53"/>
      <c r="N56" s="53"/>
      <c r="O56" s="53"/>
      <c r="P56" s="53"/>
      <c r="Q56" s="52"/>
      <c r="R56" s="53"/>
      <c r="S56" s="52"/>
      <c r="T56" s="53"/>
      <c r="U56" s="52"/>
      <c r="V56" s="53"/>
      <c r="W56" s="52"/>
      <c r="X56" s="53"/>
      <c r="Y56" s="52"/>
      <c r="Z56" s="53"/>
    </row>
    <row r="57" spans="1:26" s="9" customFormat="1" ht="15" customHeight="1" x14ac:dyDescent="0.25">
      <c r="E57" s="51"/>
      <c r="H57" s="52"/>
      <c r="I57" s="53"/>
      <c r="J57" s="52"/>
      <c r="K57" s="53"/>
      <c r="L57" s="52"/>
      <c r="M57" s="53"/>
      <c r="N57" s="53"/>
      <c r="O57" s="53"/>
      <c r="P57" s="53"/>
      <c r="Q57" s="52"/>
      <c r="R57" s="53"/>
      <c r="S57" s="52"/>
      <c r="T57" s="53"/>
      <c r="U57" s="52"/>
      <c r="V57" s="53"/>
      <c r="W57" s="52"/>
      <c r="X57" s="53"/>
      <c r="Y57" s="52"/>
      <c r="Z57" s="53"/>
    </row>
    <row r="58" spans="1:26" s="9" customFormat="1" ht="15" customHeight="1" x14ac:dyDescent="0.25">
      <c r="E58" s="51"/>
      <c r="H58" s="52"/>
      <c r="I58" s="53"/>
      <c r="J58" s="52"/>
      <c r="K58" s="53"/>
      <c r="L58" s="52"/>
      <c r="M58" s="53"/>
      <c r="N58" s="53"/>
      <c r="O58" s="53"/>
      <c r="P58" s="53"/>
      <c r="Q58" s="52"/>
      <c r="R58" s="53"/>
      <c r="S58" s="52"/>
      <c r="T58" s="53"/>
      <c r="U58" s="52"/>
      <c r="V58" s="53"/>
      <c r="W58" s="52"/>
      <c r="X58" s="53"/>
      <c r="Y58" s="52"/>
      <c r="Z58" s="53"/>
    </row>
    <row r="59" spans="1:26" s="9" customFormat="1" ht="15" customHeight="1" x14ac:dyDescent="0.25">
      <c r="E59" s="51"/>
      <c r="H59" s="52"/>
      <c r="I59" s="53"/>
      <c r="J59" s="52"/>
      <c r="K59" s="53"/>
      <c r="L59" s="52"/>
      <c r="M59" s="53"/>
      <c r="N59" s="53"/>
      <c r="O59" s="53"/>
      <c r="P59" s="53"/>
      <c r="Q59" s="52"/>
      <c r="R59" s="53"/>
      <c r="S59" s="52"/>
      <c r="T59" s="53"/>
      <c r="U59" s="52"/>
      <c r="V59" s="53"/>
      <c r="W59" s="52"/>
      <c r="X59" s="53"/>
      <c r="Y59" s="52"/>
      <c r="Z59" s="53"/>
    </row>
    <row r="60" spans="1:26" s="70" customFormat="1" ht="20.100000000000001" customHeight="1" x14ac:dyDescent="0.25">
      <c r="A60" s="9"/>
      <c r="B60" s="9"/>
      <c r="C60" s="9"/>
      <c r="D60" s="9"/>
      <c r="E60" s="51"/>
      <c r="F60" s="9"/>
      <c r="G60" s="9"/>
      <c r="H60" s="52"/>
      <c r="I60" s="53"/>
      <c r="J60" s="52"/>
      <c r="K60" s="53"/>
      <c r="L60" s="52"/>
      <c r="M60" s="53"/>
      <c r="N60" s="53"/>
      <c r="O60" s="53"/>
      <c r="P60" s="53"/>
      <c r="Q60" s="52"/>
      <c r="R60" s="53"/>
      <c r="S60" s="52"/>
      <c r="T60" s="53"/>
      <c r="U60" s="52"/>
      <c r="V60" s="53"/>
      <c r="W60" s="52"/>
      <c r="X60" s="53"/>
      <c r="Y60" s="52"/>
      <c r="Z60" s="53"/>
    </row>
    <row r="61" spans="1:26" s="9" customFormat="1" ht="15" customHeight="1" x14ac:dyDescent="0.25">
      <c r="E61" s="51"/>
      <c r="H61" s="52"/>
      <c r="I61" s="53"/>
      <c r="J61" s="52"/>
      <c r="K61" s="53"/>
      <c r="L61" s="52"/>
      <c r="M61" s="53"/>
      <c r="N61" s="53"/>
      <c r="O61" s="53"/>
      <c r="P61" s="53"/>
      <c r="Q61" s="52"/>
      <c r="R61" s="53"/>
      <c r="S61" s="52"/>
      <c r="T61" s="53"/>
      <c r="U61" s="52"/>
      <c r="V61" s="53"/>
      <c r="W61" s="52"/>
      <c r="X61" s="53"/>
      <c r="Y61" s="52"/>
      <c r="Z61" s="53"/>
    </row>
    <row r="62" spans="1:26" s="9" customFormat="1" ht="15" customHeight="1" x14ac:dyDescent="0.25">
      <c r="E62" s="51"/>
      <c r="H62" s="52"/>
      <c r="I62" s="53"/>
      <c r="J62" s="52"/>
      <c r="K62" s="53"/>
      <c r="L62" s="52"/>
      <c r="M62" s="53"/>
      <c r="N62" s="53"/>
      <c r="O62" s="53"/>
      <c r="P62" s="53"/>
      <c r="Q62" s="52"/>
      <c r="R62" s="53"/>
      <c r="S62" s="52"/>
      <c r="T62" s="53"/>
      <c r="U62" s="52"/>
      <c r="V62" s="53"/>
      <c r="W62" s="52"/>
      <c r="X62" s="53"/>
      <c r="Y62" s="52"/>
      <c r="Z62" s="53"/>
    </row>
    <row r="63" spans="1:26" s="9" customFormat="1" ht="15" customHeight="1" x14ac:dyDescent="0.25">
      <c r="E63" s="51"/>
      <c r="H63" s="52"/>
      <c r="I63" s="53"/>
      <c r="J63" s="52"/>
      <c r="K63" s="53"/>
      <c r="L63" s="52"/>
      <c r="M63" s="53"/>
      <c r="N63" s="53"/>
      <c r="O63" s="53"/>
      <c r="P63" s="53"/>
      <c r="Q63" s="52"/>
      <c r="R63" s="53"/>
      <c r="S63" s="52"/>
      <c r="T63" s="53"/>
      <c r="U63" s="52"/>
      <c r="V63" s="53"/>
      <c r="W63" s="52"/>
      <c r="X63" s="53"/>
      <c r="Y63" s="52"/>
      <c r="Z63" s="53"/>
    </row>
    <row r="64" spans="1:26" s="9" customFormat="1" ht="15" customHeight="1" x14ac:dyDescent="0.25">
      <c r="E64" s="51"/>
      <c r="H64" s="52"/>
      <c r="I64" s="53"/>
      <c r="J64" s="52"/>
      <c r="K64" s="53"/>
      <c r="L64" s="52"/>
      <c r="M64" s="53"/>
      <c r="N64" s="53"/>
      <c r="O64" s="53"/>
      <c r="P64" s="53"/>
      <c r="Q64" s="52"/>
      <c r="R64" s="53"/>
      <c r="S64" s="52"/>
      <c r="T64" s="53"/>
      <c r="U64" s="52"/>
      <c r="V64" s="53"/>
      <c r="W64" s="52"/>
      <c r="X64" s="53"/>
      <c r="Y64" s="52"/>
      <c r="Z64" s="53"/>
    </row>
    <row r="65" spans="1:26" s="9" customFormat="1" ht="15" customHeight="1" x14ac:dyDescent="0.25">
      <c r="E65" s="51"/>
      <c r="H65" s="52"/>
      <c r="I65" s="53"/>
      <c r="J65" s="52"/>
      <c r="K65" s="53"/>
      <c r="L65" s="52"/>
      <c r="M65" s="53"/>
      <c r="N65" s="53"/>
      <c r="O65" s="53"/>
      <c r="P65" s="53"/>
      <c r="Q65" s="52"/>
      <c r="R65" s="53"/>
      <c r="S65" s="52"/>
      <c r="T65" s="53"/>
      <c r="U65" s="52"/>
      <c r="V65" s="53"/>
      <c r="W65" s="52"/>
      <c r="X65" s="53"/>
      <c r="Y65" s="52"/>
      <c r="Z65" s="53"/>
    </row>
    <row r="66" spans="1:26" s="9" customFormat="1" ht="15" customHeight="1" x14ac:dyDescent="0.25">
      <c r="E66" s="51"/>
      <c r="H66" s="52"/>
      <c r="I66" s="53"/>
      <c r="J66" s="52"/>
      <c r="K66" s="53"/>
      <c r="L66" s="52"/>
      <c r="M66" s="53"/>
      <c r="N66" s="53"/>
      <c r="O66" s="53"/>
      <c r="P66" s="53"/>
      <c r="Q66" s="52"/>
      <c r="R66" s="53"/>
      <c r="S66" s="52"/>
      <c r="T66" s="53"/>
      <c r="U66" s="52"/>
      <c r="V66" s="53"/>
      <c r="W66" s="52"/>
      <c r="X66" s="53"/>
      <c r="Y66" s="52"/>
      <c r="Z66" s="53"/>
    </row>
    <row r="67" spans="1:26" s="9" customFormat="1" ht="15" customHeight="1" x14ac:dyDescent="0.25">
      <c r="E67" s="51"/>
      <c r="H67" s="52"/>
      <c r="I67" s="53"/>
      <c r="J67" s="52"/>
      <c r="K67" s="53"/>
      <c r="L67" s="52"/>
      <c r="M67" s="53"/>
      <c r="N67" s="53"/>
      <c r="O67" s="53"/>
      <c r="P67" s="53"/>
      <c r="Q67" s="52"/>
      <c r="R67" s="53"/>
      <c r="S67" s="52"/>
      <c r="T67" s="53"/>
      <c r="U67" s="52"/>
      <c r="V67" s="53"/>
      <c r="W67" s="52"/>
      <c r="X67" s="53"/>
      <c r="Y67" s="52"/>
      <c r="Z67" s="53"/>
    </row>
    <row r="68" spans="1:26" s="9" customFormat="1" ht="15" customHeight="1" x14ac:dyDescent="0.25">
      <c r="E68" s="51"/>
      <c r="H68" s="52"/>
      <c r="I68" s="53"/>
      <c r="J68" s="52"/>
      <c r="K68" s="53"/>
      <c r="L68" s="52"/>
      <c r="M68" s="53"/>
      <c r="N68" s="53"/>
      <c r="O68" s="53"/>
      <c r="P68" s="53"/>
      <c r="Q68" s="52"/>
      <c r="R68" s="53"/>
      <c r="S68" s="52"/>
      <c r="T68" s="53"/>
      <c r="U68" s="52"/>
      <c r="V68" s="53"/>
      <c r="W68" s="52"/>
      <c r="X68" s="53"/>
      <c r="Y68" s="52"/>
      <c r="Z68" s="53"/>
    </row>
    <row r="69" spans="1:26" s="9" customFormat="1" ht="15" customHeight="1" x14ac:dyDescent="0.25">
      <c r="E69" s="51"/>
      <c r="H69" s="52"/>
      <c r="I69" s="53"/>
      <c r="J69" s="52"/>
      <c r="K69" s="53"/>
      <c r="L69" s="52"/>
      <c r="M69" s="53"/>
      <c r="N69" s="53"/>
      <c r="O69" s="53"/>
      <c r="P69" s="53"/>
      <c r="Q69" s="52"/>
      <c r="R69" s="53"/>
      <c r="S69" s="52"/>
      <c r="T69" s="53"/>
      <c r="U69" s="52"/>
      <c r="V69" s="53"/>
      <c r="W69" s="52"/>
      <c r="X69" s="53"/>
      <c r="Y69" s="52"/>
      <c r="Z69" s="53"/>
    </row>
    <row r="70" spans="1:26" s="9" customFormat="1" ht="15" customHeight="1" x14ac:dyDescent="0.25">
      <c r="E70" s="51"/>
      <c r="H70" s="52"/>
      <c r="I70" s="53"/>
      <c r="J70" s="52"/>
      <c r="K70" s="53"/>
      <c r="L70" s="52"/>
      <c r="M70" s="53"/>
      <c r="N70" s="53"/>
      <c r="O70" s="53"/>
      <c r="P70" s="53"/>
      <c r="Q70" s="52"/>
      <c r="R70" s="53"/>
      <c r="S70" s="52"/>
      <c r="T70" s="53"/>
      <c r="U70" s="52"/>
      <c r="V70" s="53"/>
      <c r="W70" s="52"/>
      <c r="X70" s="53"/>
      <c r="Y70" s="52"/>
      <c r="Z70" s="53"/>
    </row>
    <row r="71" spans="1:26" s="9" customFormat="1" ht="15" customHeight="1" x14ac:dyDescent="0.25">
      <c r="E71" s="51"/>
      <c r="H71" s="52"/>
      <c r="I71" s="53"/>
      <c r="J71" s="52"/>
      <c r="K71" s="53"/>
      <c r="L71" s="52"/>
      <c r="M71" s="53"/>
      <c r="N71" s="53"/>
      <c r="O71" s="53"/>
      <c r="P71" s="53"/>
      <c r="Q71" s="52"/>
      <c r="R71" s="53"/>
      <c r="S71" s="52"/>
      <c r="T71" s="53"/>
      <c r="U71" s="52"/>
      <c r="V71" s="53"/>
      <c r="W71" s="52"/>
      <c r="X71" s="53"/>
      <c r="Y71" s="52"/>
      <c r="Z71" s="53"/>
    </row>
    <row r="72" spans="1:26" s="9" customFormat="1" ht="15" customHeight="1" x14ac:dyDescent="0.25">
      <c r="E72" s="51"/>
      <c r="H72" s="52"/>
      <c r="I72" s="53"/>
      <c r="J72" s="52"/>
      <c r="K72" s="53"/>
      <c r="L72" s="52"/>
      <c r="M72" s="53"/>
      <c r="N72" s="53"/>
      <c r="O72" s="53"/>
      <c r="P72" s="53"/>
      <c r="Q72" s="52"/>
      <c r="R72" s="53"/>
      <c r="S72" s="52"/>
      <c r="T72" s="53"/>
      <c r="U72" s="52"/>
      <c r="V72" s="53"/>
      <c r="W72" s="52"/>
      <c r="X72" s="53"/>
      <c r="Y72" s="52"/>
      <c r="Z72" s="53"/>
    </row>
    <row r="73" spans="1:26" s="9" customFormat="1" ht="15" customHeight="1" x14ac:dyDescent="0.25">
      <c r="E73" s="51"/>
      <c r="H73" s="52"/>
      <c r="I73" s="53"/>
      <c r="J73" s="52"/>
      <c r="K73" s="53"/>
      <c r="L73" s="52"/>
      <c r="M73" s="53"/>
      <c r="N73" s="53"/>
      <c r="O73" s="53"/>
      <c r="P73" s="53"/>
      <c r="Q73" s="52"/>
      <c r="R73" s="53"/>
      <c r="S73" s="52"/>
      <c r="T73" s="53"/>
      <c r="U73" s="52"/>
      <c r="V73" s="53"/>
      <c r="W73" s="52"/>
      <c r="X73" s="53"/>
      <c r="Y73" s="52"/>
      <c r="Z73" s="53"/>
    </row>
    <row r="74" spans="1:26" s="9" customFormat="1" ht="15" customHeight="1" x14ac:dyDescent="0.25">
      <c r="E74" s="51"/>
      <c r="H74" s="52"/>
      <c r="I74" s="53"/>
      <c r="J74" s="52"/>
      <c r="K74" s="53"/>
      <c r="L74" s="52"/>
      <c r="M74" s="53"/>
      <c r="N74" s="53"/>
      <c r="O74" s="53"/>
      <c r="P74" s="53"/>
      <c r="Q74" s="52"/>
      <c r="R74" s="53"/>
      <c r="S74" s="52"/>
      <c r="T74" s="53"/>
      <c r="U74" s="52"/>
      <c r="V74" s="53"/>
      <c r="W74" s="52"/>
      <c r="X74" s="53"/>
      <c r="Y74" s="52"/>
      <c r="Z74" s="53"/>
    </row>
    <row r="75" spans="1:26" s="9" customFormat="1" ht="15" customHeight="1" x14ac:dyDescent="0.25">
      <c r="E75" s="51"/>
      <c r="H75" s="52"/>
      <c r="I75" s="53"/>
      <c r="J75" s="52"/>
      <c r="K75" s="53"/>
      <c r="L75" s="52"/>
      <c r="M75" s="53"/>
      <c r="N75" s="53"/>
      <c r="O75" s="53"/>
      <c r="P75" s="53"/>
      <c r="Q75" s="52"/>
      <c r="R75" s="53"/>
      <c r="S75" s="52"/>
      <c r="T75" s="53"/>
      <c r="U75" s="52"/>
      <c r="V75" s="53"/>
      <c r="W75" s="52"/>
      <c r="X75" s="53"/>
      <c r="Y75" s="52"/>
      <c r="Z75" s="53"/>
    </row>
    <row r="76" spans="1:26" s="70" customFormat="1" ht="20.100000000000001" customHeight="1" x14ac:dyDescent="0.25">
      <c r="A76" s="9"/>
      <c r="B76" s="9"/>
      <c r="C76" s="9"/>
      <c r="D76" s="9"/>
      <c r="E76" s="51"/>
      <c r="F76" s="9"/>
      <c r="G76" s="9"/>
      <c r="H76" s="52"/>
      <c r="I76" s="53"/>
      <c r="J76" s="52"/>
      <c r="K76" s="53"/>
      <c r="L76" s="52"/>
      <c r="M76" s="53"/>
      <c r="N76" s="53"/>
      <c r="O76" s="53"/>
      <c r="P76" s="53"/>
      <c r="Q76" s="52"/>
      <c r="R76" s="53"/>
      <c r="S76" s="52"/>
      <c r="T76" s="53"/>
      <c r="U76" s="52"/>
      <c r="V76" s="53"/>
      <c r="W76" s="52"/>
      <c r="X76" s="53"/>
      <c r="Y76" s="52"/>
      <c r="Z76" s="53"/>
    </row>
    <row r="77" spans="1:26" s="9" customFormat="1" ht="15" customHeight="1" x14ac:dyDescent="0.25">
      <c r="E77" s="51"/>
      <c r="H77" s="52"/>
      <c r="I77" s="53"/>
      <c r="J77" s="52"/>
      <c r="K77" s="53"/>
      <c r="L77" s="52"/>
      <c r="M77" s="53"/>
      <c r="N77" s="53"/>
      <c r="O77" s="53"/>
      <c r="P77" s="53"/>
      <c r="Q77" s="52"/>
      <c r="R77" s="53"/>
      <c r="S77" s="52"/>
      <c r="T77" s="53"/>
      <c r="U77" s="52"/>
      <c r="V77" s="53"/>
      <c r="W77" s="52"/>
      <c r="X77" s="53"/>
      <c r="Y77" s="52"/>
      <c r="Z77" s="53"/>
    </row>
    <row r="78" spans="1:26" s="9" customFormat="1" ht="15" customHeight="1" x14ac:dyDescent="0.25">
      <c r="E78" s="51"/>
      <c r="H78" s="52"/>
      <c r="I78" s="53"/>
      <c r="J78" s="52"/>
      <c r="K78" s="53"/>
      <c r="L78" s="52"/>
      <c r="M78" s="53"/>
      <c r="N78" s="53"/>
      <c r="O78" s="53"/>
      <c r="P78" s="53"/>
      <c r="Q78" s="52"/>
      <c r="R78" s="53"/>
      <c r="S78" s="52"/>
      <c r="T78" s="53"/>
      <c r="U78" s="52"/>
      <c r="V78" s="53"/>
      <c r="W78" s="52"/>
      <c r="X78" s="53"/>
      <c r="Y78" s="52"/>
      <c r="Z78" s="53"/>
    </row>
    <row r="79" spans="1:26" s="9" customFormat="1" ht="15" customHeight="1" x14ac:dyDescent="0.25">
      <c r="E79" s="51"/>
      <c r="H79" s="52"/>
      <c r="I79" s="53"/>
      <c r="J79" s="52"/>
      <c r="K79" s="53"/>
      <c r="L79" s="52"/>
      <c r="M79" s="53"/>
      <c r="N79" s="53"/>
      <c r="O79" s="53"/>
      <c r="P79" s="53"/>
      <c r="Q79" s="52"/>
      <c r="R79" s="53"/>
      <c r="S79" s="52"/>
      <c r="T79" s="53"/>
      <c r="U79" s="52"/>
      <c r="V79" s="53"/>
      <c r="W79" s="52"/>
      <c r="X79" s="53"/>
      <c r="Y79" s="52"/>
      <c r="Z79" s="53"/>
    </row>
    <row r="80" spans="1:26" s="9" customFormat="1" ht="15" customHeight="1" x14ac:dyDescent="0.25">
      <c r="E80" s="51"/>
      <c r="H80" s="52"/>
      <c r="I80" s="53"/>
      <c r="J80" s="52"/>
      <c r="K80" s="53"/>
      <c r="L80" s="52"/>
      <c r="M80" s="53"/>
      <c r="N80" s="53"/>
      <c r="O80" s="53"/>
      <c r="P80" s="53"/>
      <c r="Q80" s="52"/>
      <c r="R80" s="53"/>
      <c r="S80" s="52"/>
      <c r="T80" s="53"/>
      <c r="U80" s="52"/>
      <c r="V80" s="53"/>
      <c r="W80" s="52"/>
      <c r="X80" s="53"/>
      <c r="Y80" s="52"/>
      <c r="Z80" s="53"/>
    </row>
    <row r="81" spans="1:26" s="9" customFormat="1" ht="15" customHeight="1" x14ac:dyDescent="0.25">
      <c r="E81" s="51"/>
      <c r="H81" s="52"/>
      <c r="I81" s="53"/>
      <c r="J81" s="52"/>
      <c r="K81" s="53"/>
      <c r="L81" s="52"/>
      <c r="M81" s="53"/>
      <c r="N81" s="53"/>
      <c r="O81" s="53"/>
      <c r="P81" s="53"/>
      <c r="Q81" s="52"/>
      <c r="R81" s="53"/>
      <c r="S81" s="52"/>
      <c r="T81" s="53"/>
      <c r="U81" s="52"/>
      <c r="V81" s="53"/>
      <c r="W81" s="52"/>
      <c r="X81" s="53"/>
      <c r="Y81" s="52"/>
      <c r="Z81" s="53"/>
    </row>
    <row r="82" spans="1:26" s="9" customFormat="1" ht="15" customHeight="1" x14ac:dyDescent="0.25">
      <c r="E82" s="51"/>
      <c r="H82" s="52"/>
      <c r="I82" s="53"/>
      <c r="J82" s="52"/>
      <c r="K82" s="53"/>
      <c r="L82" s="52"/>
      <c r="M82" s="53"/>
      <c r="N82" s="53"/>
      <c r="O82" s="53"/>
      <c r="P82" s="53"/>
      <c r="Q82" s="52"/>
      <c r="R82" s="53"/>
      <c r="S82" s="52"/>
      <c r="T82" s="53"/>
      <c r="U82" s="52"/>
      <c r="V82" s="53"/>
      <c r="W82" s="52"/>
      <c r="X82" s="53"/>
      <c r="Y82" s="52"/>
      <c r="Z82" s="53"/>
    </row>
    <row r="83" spans="1:26" s="9" customFormat="1" ht="15" customHeight="1" x14ac:dyDescent="0.25">
      <c r="E83" s="51"/>
      <c r="H83" s="52"/>
      <c r="I83" s="53"/>
      <c r="J83" s="52"/>
      <c r="K83" s="53"/>
      <c r="L83" s="52"/>
      <c r="M83" s="53"/>
      <c r="N83" s="53"/>
      <c r="O83" s="53"/>
      <c r="P83" s="53"/>
      <c r="Q83" s="52"/>
      <c r="R83" s="53"/>
      <c r="S83" s="52"/>
      <c r="T83" s="53"/>
      <c r="U83" s="52"/>
      <c r="V83" s="53"/>
      <c r="W83" s="52"/>
      <c r="X83" s="53"/>
      <c r="Y83" s="52"/>
      <c r="Z83" s="53"/>
    </row>
    <row r="84" spans="1:26" s="9" customFormat="1" ht="15" customHeight="1" x14ac:dyDescent="0.25">
      <c r="E84" s="51"/>
      <c r="H84" s="52"/>
      <c r="I84" s="53"/>
      <c r="J84" s="52"/>
      <c r="K84" s="53"/>
      <c r="L84" s="52"/>
      <c r="M84" s="53"/>
      <c r="N84" s="53"/>
      <c r="O84" s="53"/>
      <c r="P84" s="53"/>
      <c r="Q84" s="52"/>
      <c r="R84" s="53"/>
      <c r="S84" s="52"/>
      <c r="T84" s="53"/>
      <c r="U84" s="52"/>
      <c r="V84" s="53"/>
      <c r="W84" s="52"/>
      <c r="X84" s="53"/>
      <c r="Y84" s="52"/>
      <c r="Z84" s="53"/>
    </row>
    <row r="85" spans="1:26" s="9" customFormat="1" ht="15" customHeight="1" x14ac:dyDescent="0.25">
      <c r="E85" s="51"/>
      <c r="H85" s="52"/>
      <c r="I85" s="53"/>
      <c r="J85" s="52"/>
      <c r="K85" s="53"/>
      <c r="L85" s="52"/>
      <c r="M85" s="53"/>
      <c r="N85" s="53"/>
      <c r="O85" s="53"/>
      <c r="P85" s="53"/>
      <c r="Q85" s="52"/>
      <c r="R85" s="53"/>
      <c r="S85" s="52"/>
      <c r="T85" s="53"/>
      <c r="U85" s="52"/>
      <c r="V85" s="53"/>
      <c r="W85" s="52"/>
      <c r="X85" s="53"/>
      <c r="Y85" s="52"/>
      <c r="Z85" s="53"/>
    </row>
    <row r="86" spans="1:26" s="9" customFormat="1" ht="15" customHeight="1" x14ac:dyDescent="0.25">
      <c r="E86" s="51"/>
      <c r="H86" s="52"/>
      <c r="I86" s="53"/>
      <c r="J86" s="52"/>
      <c r="K86" s="53"/>
      <c r="L86" s="52"/>
      <c r="M86" s="53"/>
      <c r="N86" s="53"/>
      <c r="O86" s="53"/>
      <c r="P86" s="53"/>
      <c r="Q86" s="52"/>
      <c r="R86" s="53"/>
      <c r="S86" s="52"/>
      <c r="T86" s="53"/>
      <c r="U86" s="52"/>
      <c r="V86" s="53"/>
      <c r="W86" s="52"/>
      <c r="X86" s="53"/>
      <c r="Y86" s="52"/>
      <c r="Z86" s="53"/>
    </row>
    <row r="87" spans="1:26" s="9" customFormat="1" ht="15" customHeight="1" x14ac:dyDescent="0.25">
      <c r="E87" s="51"/>
      <c r="H87" s="52"/>
      <c r="I87" s="53"/>
      <c r="J87" s="52"/>
      <c r="K87" s="53"/>
      <c r="L87" s="52"/>
      <c r="M87" s="53"/>
      <c r="N87" s="53"/>
      <c r="O87" s="53"/>
      <c r="P87" s="53"/>
      <c r="Q87" s="52"/>
      <c r="R87" s="53"/>
      <c r="S87" s="52"/>
      <c r="T87" s="53"/>
      <c r="U87" s="52"/>
      <c r="V87" s="53"/>
      <c r="W87" s="52"/>
      <c r="X87" s="53"/>
      <c r="Y87" s="52"/>
      <c r="Z87" s="53"/>
    </row>
    <row r="88" spans="1:26" s="9" customFormat="1" ht="15" customHeight="1" x14ac:dyDescent="0.25">
      <c r="E88" s="51"/>
      <c r="H88" s="52"/>
      <c r="I88" s="53"/>
      <c r="J88" s="52"/>
      <c r="K88" s="53"/>
      <c r="L88" s="52"/>
      <c r="M88" s="53"/>
      <c r="N88" s="53"/>
      <c r="O88" s="53"/>
      <c r="P88" s="53"/>
      <c r="Q88" s="52"/>
      <c r="R88" s="53"/>
      <c r="S88" s="52"/>
      <c r="T88" s="53"/>
      <c r="U88" s="52"/>
      <c r="V88" s="53"/>
      <c r="W88" s="52"/>
      <c r="X88" s="53"/>
      <c r="Y88" s="52"/>
      <c r="Z88" s="53"/>
    </row>
    <row r="89" spans="1:26" s="70" customFormat="1" ht="20.100000000000001" customHeight="1" x14ac:dyDescent="0.25">
      <c r="A89" s="9"/>
      <c r="B89" s="9"/>
      <c r="C89" s="9"/>
      <c r="D89" s="9"/>
      <c r="E89" s="51"/>
      <c r="F89" s="9"/>
      <c r="G89" s="9"/>
      <c r="H89" s="52"/>
      <c r="I89" s="53"/>
      <c r="J89" s="52"/>
      <c r="K89" s="53"/>
      <c r="L89" s="52"/>
      <c r="M89" s="53"/>
      <c r="N89" s="53"/>
      <c r="O89" s="53"/>
      <c r="P89" s="53"/>
      <c r="Q89" s="52"/>
      <c r="R89" s="53"/>
      <c r="S89" s="52"/>
      <c r="T89" s="53"/>
      <c r="U89" s="52"/>
      <c r="V89" s="53"/>
      <c r="W89" s="52"/>
      <c r="X89" s="53"/>
      <c r="Y89" s="52"/>
      <c r="Z89" s="53"/>
    </row>
    <row r="90" spans="1:26" s="9" customFormat="1" x14ac:dyDescent="0.25">
      <c r="E90" s="51"/>
      <c r="H90" s="52"/>
      <c r="I90" s="53"/>
      <c r="J90" s="52"/>
      <c r="K90" s="53"/>
      <c r="L90" s="52"/>
      <c r="M90" s="53"/>
      <c r="N90" s="53"/>
      <c r="O90" s="53"/>
      <c r="P90" s="53"/>
      <c r="Q90" s="52"/>
      <c r="R90" s="53"/>
      <c r="S90" s="52"/>
      <c r="T90" s="53"/>
      <c r="U90" s="52"/>
      <c r="V90" s="53"/>
      <c r="W90" s="52"/>
      <c r="X90" s="53"/>
      <c r="Y90" s="52"/>
      <c r="Z90" s="53"/>
    </row>
    <row r="91" spans="1:26" s="9" customFormat="1" x14ac:dyDescent="0.25">
      <c r="E91" s="51"/>
      <c r="H91" s="52"/>
      <c r="I91" s="53"/>
      <c r="J91" s="52"/>
      <c r="K91" s="53"/>
      <c r="L91" s="52"/>
      <c r="M91" s="53"/>
      <c r="N91" s="53"/>
      <c r="O91" s="53"/>
      <c r="P91" s="53"/>
      <c r="Q91" s="52"/>
      <c r="R91" s="53"/>
      <c r="S91" s="52"/>
      <c r="T91" s="53"/>
      <c r="U91" s="52"/>
      <c r="V91" s="53"/>
      <c r="W91" s="52"/>
      <c r="X91" s="53"/>
      <c r="Y91" s="52"/>
      <c r="Z91" s="53"/>
    </row>
    <row r="92" spans="1:26" s="9" customFormat="1" x14ac:dyDescent="0.25">
      <c r="E92" s="51"/>
      <c r="H92" s="52"/>
      <c r="I92" s="53"/>
      <c r="J92" s="52"/>
      <c r="K92" s="53"/>
      <c r="L92" s="52"/>
      <c r="M92" s="53"/>
      <c r="N92" s="53"/>
      <c r="O92" s="53"/>
      <c r="P92" s="53"/>
      <c r="Q92" s="52"/>
      <c r="R92" s="53"/>
      <c r="S92" s="52"/>
      <c r="T92" s="53"/>
      <c r="U92" s="52"/>
      <c r="V92" s="53"/>
      <c r="W92" s="52"/>
      <c r="X92" s="53"/>
      <c r="Y92" s="52"/>
      <c r="Z92" s="53"/>
    </row>
    <row r="93" spans="1:26" s="9" customFormat="1" x14ac:dyDescent="0.25">
      <c r="E93" s="51"/>
      <c r="H93" s="52"/>
      <c r="I93" s="53"/>
      <c r="J93" s="52"/>
      <c r="K93" s="53"/>
      <c r="L93" s="52"/>
      <c r="M93" s="53"/>
      <c r="N93" s="53"/>
      <c r="O93" s="53"/>
      <c r="P93" s="53"/>
      <c r="Q93" s="52"/>
      <c r="R93" s="53"/>
      <c r="S93" s="52"/>
      <c r="T93" s="53"/>
      <c r="U93" s="52"/>
      <c r="V93" s="53"/>
      <c r="W93" s="52"/>
      <c r="X93" s="53"/>
      <c r="Y93" s="52"/>
      <c r="Z93" s="53"/>
    </row>
    <row r="94" spans="1:26" s="9" customFormat="1" x14ac:dyDescent="0.25">
      <c r="E94" s="51"/>
      <c r="H94" s="52"/>
      <c r="I94" s="53"/>
      <c r="J94" s="52"/>
      <c r="K94" s="53"/>
      <c r="L94" s="52"/>
      <c r="M94" s="53"/>
      <c r="N94" s="53"/>
      <c r="O94" s="53"/>
      <c r="P94" s="53"/>
      <c r="Q94" s="52"/>
      <c r="R94" s="53"/>
      <c r="S94" s="52"/>
      <c r="T94" s="53"/>
      <c r="U94" s="52"/>
      <c r="V94" s="53"/>
      <c r="W94" s="52"/>
      <c r="X94" s="53"/>
      <c r="Y94" s="52"/>
      <c r="Z94" s="53"/>
    </row>
    <row r="95" spans="1:26" s="9" customFormat="1" x14ac:dyDescent="0.25">
      <c r="E95" s="51"/>
      <c r="H95" s="52"/>
      <c r="I95" s="53"/>
      <c r="J95" s="52"/>
      <c r="K95" s="53"/>
      <c r="L95" s="52"/>
      <c r="M95" s="53"/>
      <c r="N95" s="53"/>
      <c r="O95" s="53"/>
      <c r="P95" s="53"/>
      <c r="Q95" s="52"/>
      <c r="R95" s="53"/>
      <c r="S95" s="52"/>
      <c r="T95" s="53"/>
      <c r="U95" s="52"/>
      <c r="V95" s="53"/>
      <c r="W95" s="52"/>
      <c r="X95" s="53"/>
      <c r="Y95" s="52"/>
      <c r="Z95" s="53"/>
    </row>
    <row r="96" spans="1:26" s="9" customFormat="1" x14ac:dyDescent="0.25">
      <c r="E96" s="51"/>
      <c r="H96" s="52"/>
      <c r="I96" s="53"/>
      <c r="J96" s="52"/>
      <c r="K96" s="53"/>
      <c r="L96" s="52"/>
      <c r="M96" s="53"/>
      <c r="N96" s="53"/>
      <c r="O96" s="53"/>
      <c r="P96" s="53"/>
      <c r="Q96" s="52"/>
      <c r="R96" s="53"/>
      <c r="S96" s="52"/>
      <c r="T96" s="53"/>
      <c r="U96" s="52"/>
      <c r="V96" s="53"/>
      <c r="W96" s="52"/>
      <c r="X96" s="53"/>
      <c r="Y96" s="52"/>
      <c r="Z96" s="53"/>
    </row>
    <row r="97" spans="5:26" s="9" customFormat="1" x14ac:dyDescent="0.25">
      <c r="E97" s="51"/>
      <c r="H97" s="52"/>
      <c r="I97" s="53"/>
      <c r="J97" s="52"/>
      <c r="K97" s="53"/>
      <c r="L97" s="52"/>
      <c r="M97" s="53"/>
      <c r="N97" s="53"/>
      <c r="O97" s="53"/>
      <c r="P97" s="53"/>
      <c r="Q97" s="52"/>
      <c r="R97" s="53"/>
      <c r="S97" s="52"/>
      <c r="T97" s="53"/>
      <c r="U97" s="52"/>
      <c r="V97" s="53"/>
      <c r="W97" s="52"/>
      <c r="X97" s="53"/>
      <c r="Y97" s="52"/>
      <c r="Z97" s="53"/>
    </row>
    <row r="98" spans="5:26" s="9" customFormat="1" x14ac:dyDescent="0.25">
      <c r="E98" s="51"/>
      <c r="H98" s="52"/>
      <c r="I98" s="53"/>
      <c r="J98" s="52"/>
      <c r="K98" s="53"/>
      <c r="L98" s="52"/>
      <c r="M98" s="53"/>
      <c r="N98" s="53"/>
      <c r="O98" s="53"/>
      <c r="P98" s="53"/>
      <c r="Q98" s="52"/>
      <c r="R98" s="53"/>
      <c r="S98" s="52"/>
      <c r="T98" s="53"/>
      <c r="U98" s="52"/>
      <c r="V98" s="53"/>
      <c r="W98" s="52"/>
      <c r="X98" s="53"/>
      <c r="Y98" s="52"/>
      <c r="Z98" s="53"/>
    </row>
    <row r="99" spans="5:26" s="9" customFormat="1" x14ac:dyDescent="0.25">
      <c r="E99" s="51"/>
      <c r="H99" s="52"/>
      <c r="I99" s="53"/>
      <c r="J99" s="52"/>
      <c r="K99" s="53"/>
      <c r="L99" s="52"/>
      <c r="M99" s="53"/>
      <c r="N99" s="53"/>
      <c r="O99" s="53"/>
      <c r="P99" s="53"/>
      <c r="Q99" s="52"/>
      <c r="R99" s="53"/>
      <c r="S99" s="52"/>
      <c r="T99" s="53"/>
      <c r="U99" s="52"/>
      <c r="V99" s="53"/>
      <c r="W99" s="52"/>
      <c r="X99" s="53"/>
      <c r="Y99" s="52"/>
      <c r="Z99" s="53"/>
    </row>
    <row r="100" spans="5:26" s="9" customFormat="1" x14ac:dyDescent="0.25">
      <c r="E100" s="51"/>
      <c r="H100" s="52"/>
      <c r="I100" s="53"/>
      <c r="J100" s="52"/>
      <c r="K100" s="53"/>
      <c r="L100" s="52"/>
      <c r="M100" s="53"/>
      <c r="N100" s="53"/>
      <c r="O100" s="53"/>
      <c r="P100" s="53"/>
      <c r="Q100" s="52"/>
      <c r="R100" s="53"/>
      <c r="S100" s="52"/>
      <c r="T100" s="53"/>
      <c r="U100" s="52"/>
      <c r="V100" s="53"/>
      <c r="W100" s="52"/>
      <c r="X100" s="53"/>
      <c r="Y100" s="52"/>
      <c r="Z100" s="53"/>
    </row>
    <row r="101" spans="5:26" s="9" customFormat="1" x14ac:dyDescent="0.25">
      <c r="E101" s="51"/>
      <c r="H101" s="52"/>
      <c r="I101" s="53"/>
      <c r="J101" s="52"/>
      <c r="K101" s="53"/>
      <c r="L101" s="52"/>
      <c r="M101" s="53"/>
      <c r="N101" s="53"/>
      <c r="O101" s="53"/>
      <c r="P101" s="53"/>
      <c r="Q101" s="52"/>
      <c r="R101" s="53"/>
      <c r="S101" s="52"/>
      <c r="T101" s="53"/>
      <c r="U101" s="52"/>
      <c r="V101" s="53"/>
      <c r="W101" s="52"/>
      <c r="X101" s="53"/>
      <c r="Y101" s="52"/>
      <c r="Z101" s="53"/>
    </row>
    <row r="102" spans="5:26" s="9" customFormat="1" x14ac:dyDescent="0.25">
      <c r="E102" s="51"/>
      <c r="H102" s="52"/>
      <c r="I102" s="53"/>
      <c r="J102" s="52"/>
      <c r="K102" s="53"/>
      <c r="L102" s="52"/>
      <c r="M102" s="53"/>
      <c r="N102" s="53"/>
      <c r="O102" s="53"/>
      <c r="P102" s="53"/>
      <c r="Q102" s="52"/>
      <c r="R102" s="53"/>
      <c r="S102" s="52"/>
      <c r="T102" s="53"/>
      <c r="U102" s="52"/>
      <c r="V102" s="53"/>
      <c r="W102" s="52"/>
      <c r="X102" s="53"/>
      <c r="Y102" s="52"/>
      <c r="Z102" s="53"/>
    </row>
    <row r="103" spans="5:26" s="9" customFormat="1" x14ac:dyDescent="0.25">
      <c r="E103" s="51"/>
      <c r="H103" s="52"/>
      <c r="I103" s="53"/>
      <c r="J103" s="52"/>
      <c r="K103" s="53"/>
      <c r="L103" s="52"/>
      <c r="M103" s="53"/>
      <c r="N103" s="53"/>
      <c r="O103" s="53"/>
      <c r="P103" s="53"/>
      <c r="Q103" s="52"/>
      <c r="R103" s="53"/>
      <c r="S103" s="52"/>
      <c r="T103" s="53"/>
      <c r="U103" s="52"/>
      <c r="V103" s="53"/>
      <c r="W103" s="52"/>
      <c r="X103" s="53"/>
      <c r="Y103" s="52"/>
      <c r="Z103" s="53"/>
    </row>
    <row r="104" spans="5:26" s="9" customFormat="1" x14ac:dyDescent="0.25">
      <c r="E104" s="51"/>
      <c r="H104" s="52"/>
      <c r="I104" s="53"/>
      <c r="J104" s="52"/>
      <c r="K104" s="53"/>
      <c r="L104" s="52"/>
      <c r="M104" s="53"/>
      <c r="N104" s="53"/>
      <c r="O104" s="53"/>
      <c r="P104" s="53"/>
      <c r="Q104" s="52"/>
      <c r="R104" s="53"/>
      <c r="S104" s="52"/>
      <c r="T104" s="53"/>
      <c r="U104" s="52"/>
      <c r="V104" s="53"/>
      <c r="W104" s="52"/>
      <c r="X104" s="53"/>
      <c r="Y104" s="52"/>
      <c r="Z104" s="53"/>
    </row>
    <row r="105" spans="5:26" s="9" customFormat="1" x14ac:dyDescent="0.25">
      <c r="E105" s="51"/>
      <c r="H105" s="52"/>
      <c r="I105" s="53"/>
      <c r="J105" s="52"/>
      <c r="K105" s="53"/>
      <c r="L105" s="52"/>
      <c r="M105" s="53"/>
      <c r="N105" s="53"/>
      <c r="O105" s="53"/>
      <c r="P105" s="53"/>
      <c r="Q105" s="52"/>
      <c r="R105" s="53"/>
      <c r="S105" s="52"/>
      <c r="T105" s="53"/>
      <c r="U105" s="52"/>
      <c r="V105" s="53"/>
      <c r="W105" s="52"/>
      <c r="X105" s="53"/>
      <c r="Y105" s="52"/>
      <c r="Z105" s="53"/>
    </row>
    <row r="106" spans="5:26" s="9" customFormat="1" x14ac:dyDescent="0.25">
      <c r="E106" s="51"/>
      <c r="H106" s="52"/>
      <c r="I106" s="53"/>
      <c r="J106" s="52"/>
      <c r="K106" s="53"/>
      <c r="L106" s="52"/>
      <c r="M106" s="53"/>
      <c r="N106" s="53"/>
      <c r="O106" s="53"/>
      <c r="P106" s="53"/>
      <c r="Q106" s="52"/>
      <c r="R106" s="53"/>
      <c r="S106" s="52"/>
      <c r="T106" s="53"/>
      <c r="U106" s="52"/>
      <c r="V106" s="53"/>
      <c r="W106" s="52"/>
      <c r="X106" s="53"/>
      <c r="Y106" s="52"/>
      <c r="Z106" s="53"/>
    </row>
    <row r="107" spans="5:26" x14ac:dyDescent="0.15">
      <c r="H107" s="87"/>
      <c r="J107" s="87"/>
      <c r="L107" s="87"/>
      <c r="Q107" s="87"/>
      <c r="S107" s="87"/>
      <c r="U107" s="87"/>
      <c r="W107" s="87"/>
      <c r="Y107" s="87"/>
    </row>
    <row r="108" spans="5:26" x14ac:dyDescent="0.15">
      <c r="H108" s="87"/>
      <c r="J108" s="87"/>
      <c r="L108" s="87"/>
      <c r="Q108" s="87"/>
      <c r="S108" s="87"/>
      <c r="U108" s="87"/>
      <c r="W108" s="87"/>
      <c r="Y108" s="87"/>
    </row>
    <row r="109" spans="5:26" x14ac:dyDescent="0.15">
      <c r="H109" s="87"/>
      <c r="J109" s="87"/>
      <c r="L109" s="87"/>
      <c r="Q109" s="87"/>
      <c r="S109" s="87"/>
      <c r="U109" s="87"/>
      <c r="W109" s="87"/>
      <c r="Y109" s="87"/>
    </row>
    <row r="110" spans="5:26" x14ac:dyDescent="0.15">
      <c r="H110" s="87"/>
      <c r="J110" s="87"/>
      <c r="L110" s="87"/>
      <c r="Q110" s="87"/>
      <c r="S110" s="87"/>
      <c r="U110" s="87"/>
      <c r="W110" s="87"/>
      <c r="Y110" s="87"/>
    </row>
    <row r="111" spans="5:26" x14ac:dyDescent="0.15">
      <c r="H111" s="87"/>
      <c r="J111" s="87"/>
      <c r="L111" s="87"/>
      <c r="Q111" s="87"/>
      <c r="S111" s="87"/>
      <c r="U111" s="87"/>
      <c r="W111" s="87"/>
      <c r="Y111" s="87"/>
    </row>
    <row r="112" spans="5:26" x14ac:dyDescent="0.15">
      <c r="H112" s="87"/>
      <c r="J112" s="87"/>
      <c r="L112" s="87"/>
      <c r="Q112" s="87"/>
      <c r="S112" s="87"/>
      <c r="U112" s="87"/>
      <c r="W112" s="87"/>
      <c r="Y112" s="87"/>
    </row>
    <row r="113" spans="8:25" x14ac:dyDescent="0.15">
      <c r="H113" s="87"/>
      <c r="J113" s="87"/>
      <c r="L113" s="87"/>
      <c r="Q113" s="87"/>
      <c r="S113" s="87"/>
      <c r="U113" s="87"/>
      <c r="W113" s="87"/>
      <c r="Y113" s="87"/>
    </row>
    <row r="114" spans="8:25" x14ac:dyDescent="0.15">
      <c r="H114" s="87"/>
      <c r="J114" s="87"/>
      <c r="L114" s="87"/>
      <c r="Q114" s="87"/>
      <c r="S114" s="87"/>
      <c r="U114" s="87"/>
      <c r="W114" s="87"/>
      <c r="Y114" s="87"/>
    </row>
    <row r="115" spans="8:25" x14ac:dyDescent="0.15">
      <c r="H115" s="87"/>
      <c r="J115" s="87"/>
      <c r="L115" s="87"/>
      <c r="Q115" s="87"/>
      <c r="S115" s="87"/>
      <c r="U115" s="87"/>
      <c r="W115" s="87"/>
      <c r="Y115" s="87"/>
    </row>
    <row r="116" spans="8:25" x14ac:dyDescent="0.15">
      <c r="H116" s="87"/>
      <c r="J116" s="87"/>
      <c r="L116" s="87"/>
      <c r="Q116" s="87"/>
      <c r="S116" s="87"/>
      <c r="U116" s="87"/>
      <c r="W116" s="87"/>
      <c r="Y116" s="87"/>
    </row>
    <row r="117" spans="8:25" x14ac:dyDescent="0.15">
      <c r="H117" s="87"/>
      <c r="J117" s="87"/>
      <c r="L117" s="87"/>
      <c r="Q117" s="87"/>
      <c r="S117" s="87"/>
      <c r="U117" s="87"/>
      <c r="W117" s="87"/>
      <c r="Y117" s="87"/>
    </row>
    <row r="118" spans="8:25" x14ac:dyDescent="0.15">
      <c r="H118" s="87"/>
      <c r="J118" s="87"/>
      <c r="L118" s="87"/>
      <c r="Q118" s="87"/>
      <c r="S118" s="87"/>
      <c r="U118" s="87"/>
      <c r="W118" s="87"/>
      <c r="Y118" s="87"/>
    </row>
    <row r="119" spans="8:25" x14ac:dyDescent="0.15">
      <c r="H119" s="87"/>
      <c r="J119" s="87"/>
      <c r="L119" s="87"/>
      <c r="Q119" s="87"/>
      <c r="S119" s="87"/>
      <c r="U119" s="87"/>
      <c r="W119" s="87"/>
      <c r="Y119" s="87"/>
    </row>
    <row r="120" spans="8:25" x14ac:dyDescent="0.15">
      <c r="H120" s="87"/>
      <c r="J120" s="87"/>
      <c r="L120" s="87"/>
      <c r="Q120" s="87"/>
      <c r="S120" s="87"/>
      <c r="U120" s="87"/>
      <c r="W120" s="87"/>
      <c r="Y120" s="87"/>
    </row>
    <row r="121" spans="8:25" x14ac:dyDescent="0.15">
      <c r="H121" s="87"/>
      <c r="J121" s="87"/>
      <c r="L121" s="87"/>
      <c r="Q121" s="87"/>
      <c r="S121" s="87"/>
      <c r="U121" s="87"/>
      <c r="W121" s="87"/>
      <c r="Y121" s="87"/>
    </row>
    <row r="122" spans="8:25" x14ac:dyDescent="0.15">
      <c r="H122" s="87"/>
      <c r="J122" s="87"/>
      <c r="L122" s="87"/>
      <c r="Q122" s="87"/>
      <c r="S122" s="87"/>
      <c r="U122" s="87"/>
      <c r="W122" s="87"/>
      <c r="Y122" s="87"/>
    </row>
    <row r="123" spans="8:25" x14ac:dyDescent="0.15">
      <c r="H123" s="87"/>
      <c r="J123" s="87"/>
      <c r="L123" s="87"/>
      <c r="Q123" s="87"/>
      <c r="S123" s="87"/>
      <c r="U123" s="87"/>
      <c r="W123" s="87"/>
      <c r="Y123" s="87"/>
    </row>
    <row r="124" spans="8:25" x14ac:dyDescent="0.15">
      <c r="H124" s="87"/>
      <c r="J124" s="87"/>
      <c r="L124" s="87"/>
      <c r="Q124" s="87"/>
      <c r="S124" s="87"/>
      <c r="U124" s="87"/>
      <c r="W124" s="87"/>
      <c r="Y124" s="87"/>
    </row>
    <row r="125" spans="8:25" x14ac:dyDescent="0.15">
      <c r="H125" s="87"/>
      <c r="J125" s="87"/>
      <c r="L125" s="87"/>
      <c r="Q125" s="87"/>
      <c r="S125" s="87"/>
      <c r="U125" s="87"/>
      <c r="W125" s="87"/>
      <c r="Y125" s="87"/>
    </row>
    <row r="126" spans="8:25" x14ac:dyDescent="0.15">
      <c r="H126" s="87"/>
      <c r="J126" s="87"/>
      <c r="L126" s="87"/>
      <c r="Q126" s="87"/>
      <c r="S126" s="87"/>
      <c r="U126" s="87"/>
      <c r="W126" s="87"/>
      <c r="Y126" s="87"/>
    </row>
    <row r="127" spans="8:25" x14ac:dyDescent="0.15">
      <c r="H127" s="87"/>
      <c r="J127" s="87"/>
      <c r="L127" s="87"/>
      <c r="Q127" s="87"/>
      <c r="S127" s="87"/>
      <c r="U127" s="87"/>
      <c r="W127" s="87"/>
      <c r="Y127" s="87"/>
    </row>
    <row r="128" spans="8:25" x14ac:dyDescent="0.15">
      <c r="H128" s="87"/>
      <c r="J128" s="87"/>
      <c r="L128" s="87"/>
      <c r="Q128" s="87"/>
      <c r="S128" s="87"/>
      <c r="U128" s="87"/>
      <c r="W128" s="87"/>
      <c r="Y128" s="87"/>
    </row>
    <row r="129" spans="8:25" x14ac:dyDescent="0.15">
      <c r="H129" s="87"/>
      <c r="J129" s="87"/>
      <c r="L129" s="87"/>
      <c r="Q129" s="87"/>
      <c r="S129" s="87"/>
      <c r="U129" s="87"/>
      <c r="W129" s="87"/>
      <c r="Y129" s="87"/>
    </row>
    <row r="130" spans="8:25" x14ac:dyDescent="0.15">
      <c r="H130" s="87"/>
      <c r="J130" s="87"/>
      <c r="L130" s="87"/>
      <c r="Q130" s="87"/>
      <c r="S130" s="87"/>
      <c r="U130" s="87"/>
      <c r="W130" s="87"/>
      <c r="Y130" s="87"/>
    </row>
    <row r="131" spans="8:25" x14ac:dyDescent="0.15">
      <c r="H131" s="87"/>
      <c r="J131" s="87"/>
      <c r="L131" s="87"/>
      <c r="Q131" s="87"/>
      <c r="S131" s="87"/>
      <c r="U131" s="87"/>
      <c r="W131" s="87"/>
      <c r="Y131" s="87"/>
    </row>
    <row r="132" spans="8:25" x14ac:dyDescent="0.15">
      <c r="H132" s="87"/>
      <c r="J132" s="87"/>
      <c r="L132" s="87"/>
      <c r="Q132" s="87"/>
      <c r="S132" s="87"/>
      <c r="U132" s="87"/>
      <c r="W132" s="87"/>
      <c r="Y132" s="87"/>
    </row>
    <row r="133" spans="8:25" x14ac:dyDescent="0.15">
      <c r="H133" s="87"/>
      <c r="J133" s="87"/>
      <c r="L133" s="87"/>
      <c r="Q133" s="87"/>
      <c r="S133" s="87"/>
      <c r="U133" s="87"/>
      <c r="W133" s="87"/>
      <c r="Y133" s="87"/>
    </row>
    <row r="134" spans="8:25" x14ac:dyDescent="0.15">
      <c r="H134" s="87"/>
      <c r="J134" s="87"/>
      <c r="L134" s="87"/>
      <c r="Q134" s="87"/>
      <c r="S134" s="87"/>
      <c r="U134" s="87"/>
      <c r="W134" s="87"/>
      <c r="Y134" s="87"/>
    </row>
    <row r="135" spans="8:25" x14ac:dyDescent="0.15">
      <c r="H135" s="87"/>
      <c r="J135" s="87"/>
      <c r="L135" s="87"/>
      <c r="Q135" s="87"/>
      <c r="S135" s="87"/>
      <c r="U135" s="87"/>
      <c r="W135" s="87"/>
      <c r="Y135" s="87"/>
    </row>
    <row r="136" spans="8:25" x14ac:dyDescent="0.15">
      <c r="H136" s="87"/>
      <c r="J136" s="87"/>
      <c r="L136" s="87"/>
      <c r="Q136" s="87"/>
      <c r="S136" s="87"/>
      <c r="U136" s="87"/>
      <c r="W136" s="87"/>
      <c r="Y136" s="87"/>
    </row>
    <row r="137" spans="8:25" x14ac:dyDescent="0.15">
      <c r="H137" s="87"/>
      <c r="J137" s="87"/>
      <c r="L137" s="87"/>
      <c r="Q137" s="87"/>
      <c r="S137" s="87"/>
      <c r="U137" s="87"/>
      <c r="W137" s="87"/>
      <c r="Y137" s="87"/>
    </row>
    <row r="138" spans="8:25" x14ac:dyDescent="0.15">
      <c r="H138" s="87"/>
      <c r="J138" s="87"/>
      <c r="L138" s="87"/>
      <c r="Q138" s="87"/>
      <c r="S138" s="87"/>
      <c r="U138" s="87"/>
      <c r="W138" s="87"/>
      <c r="Y138" s="87"/>
    </row>
    <row r="139" spans="8:25" x14ac:dyDescent="0.15">
      <c r="H139" s="87"/>
      <c r="J139" s="87"/>
      <c r="L139" s="87"/>
      <c r="Q139" s="87"/>
      <c r="S139" s="87"/>
      <c r="U139" s="87"/>
      <c r="W139" s="87"/>
      <c r="Y139" s="87"/>
    </row>
    <row r="140" spans="8:25" x14ac:dyDescent="0.15">
      <c r="H140" s="87"/>
      <c r="J140" s="87"/>
      <c r="L140" s="87"/>
      <c r="Q140" s="87"/>
      <c r="S140" s="87"/>
      <c r="U140" s="87"/>
      <c r="W140" s="87"/>
      <c r="Y140" s="87"/>
    </row>
    <row r="141" spans="8:25" x14ac:dyDescent="0.15">
      <c r="H141" s="87"/>
      <c r="J141" s="87"/>
      <c r="L141" s="87"/>
      <c r="Q141" s="87"/>
      <c r="S141" s="87"/>
      <c r="U141" s="87"/>
      <c r="W141" s="87"/>
      <c r="Y141" s="87"/>
    </row>
    <row r="142" spans="8:25" x14ac:dyDescent="0.15">
      <c r="H142" s="87"/>
      <c r="J142" s="87"/>
      <c r="L142" s="87"/>
      <c r="Q142" s="87"/>
      <c r="S142" s="87"/>
      <c r="U142" s="87"/>
      <c r="W142" s="87"/>
      <c r="Y142" s="87"/>
    </row>
    <row r="143" spans="8:25" x14ac:dyDescent="0.15">
      <c r="H143" s="87"/>
      <c r="J143" s="87"/>
      <c r="L143" s="87"/>
      <c r="Q143" s="87"/>
      <c r="S143" s="87"/>
      <c r="U143" s="87"/>
      <c r="W143" s="87"/>
      <c r="Y143" s="87"/>
    </row>
    <row r="144" spans="8:25" x14ac:dyDescent="0.15">
      <c r="H144" s="87"/>
      <c r="J144" s="87"/>
      <c r="L144" s="87"/>
      <c r="Q144" s="87"/>
      <c r="S144" s="87"/>
      <c r="U144" s="87"/>
      <c r="W144" s="87"/>
      <c r="Y144" s="87"/>
    </row>
    <row r="145" spans="8:25" x14ac:dyDescent="0.15">
      <c r="H145" s="87"/>
      <c r="J145" s="87"/>
      <c r="L145" s="87"/>
      <c r="Q145" s="87"/>
      <c r="S145" s="87"/>
      <c r="U145" s="87"/>
      <c r="W145" s="87"/>
      <c r="Y145" s="87"/>
    </row>
    <row r="146" spans="8:25" x14ac:dyDescent="0.15">
      <c r="H146" s="87"/>
      <c r="J146" s="87"/>
      <c r="L146" s="87"/>
      <c r="Q146" s="87"/>
      <c r="S146" s="87"/>
      <c r="U146" s="87"/>
      <c r="W146" s="87"/>
      <c r="Y146" s="87"/>
    </row>
    <row r="147" spans="8:25" x14ac:dyDescent="0.15">
      <c r="H147" s="87"/>
      <c r="J147" s="87"/>
      <c r="L147" s="87"/>
      <c r="Q147" s="87"/>
      <c r="S147" s="87"/>
      <c r="U147" s="87"/>
      <c r="W147" s="87"/>
      <c r="Y147" s="87"/>
    </row>
    <row r="148" spans="8:25" x14ac:dyDescent="0.15">
      <c r="H148" s="87"/>
      <c r="J148" s="87"/>
      <c r="L148" s="87"/>
      <c r="Q148" s="87"/>
      <c r="S148" s="87"/>
      <c r="U148" s="87"/>
      <c r="W148" s="87"/>
      <c r="Y148" s="87"/>
    </row>
    <row r="149" spans="8:25" x14ac:dyDescent="0.15">
      <c r="H149" s="87"/>
      <c r="J149" s="87"/>
      <c r="L149" s="87"/>
      <c r="Q149" s="87"/>
      <c r="S149" s="87"/>
      <c r="U149" s="87"/>
      <c r="W149" s="87"/>
      <c r="Y149" s="87"/>
    </row>
    <row r="150" spans="8:25" x14ac:dyDescent="0.15">
      <c r="H150" s="87"/>
      <c r="J150" s="87"/>
      <c r="L150" s="87"/>
      <c r="Q150" s="87"/>
      <c r="S150" s="87"/>
      <c r="U150" s="87"/>
      <c r="W150" s="87"/>
      <c r="Y150" s="87"/>
    </row>
    <row r="151" spans="8:25" x14ac:dyDescent="0.15">
      <c r="H151" s="87"/>
      <c r="J151" s="87"/>
      <c r="L151" s="87"/>
      <c r="Q151" s="87"/>
      <c r="S151" s="87"/>
      <c r="U151" s="87"/>
      <c r="W151" s="87"/>
      <c r="Y151" s="87"/>
    </row>
    <row r="152" spans="8:25" x14ac:dyDescent="0.15">
      <c r="H152" s="87"/>
      <c r="J152" s="87"/>
      <c r="L152" s="87"/>
      <c r="Q152" s="87"/>
      <c r="S152" s="87"/>
      <c r="U152" s="87"/>
      <c r="W152" s="87"/>
      <c r="Y152" s="87"/>
    </row>
    <row r="153" spans="8:25" x14ac:dyDescent="0.15">
      <c r="H153" s="87"/>
      <c r="J153" s="87"/>
      <c r="L153" s="87"/>
      <c r="Q153" s="87"/>
      <c r="S153" s="87"/>
      <c r="U153" s="87"/>
      <c r="W153" s="87"/>
      <c r="Y153" s="87"/>
    </row>
    <row r="154" spans="8:25" x14ac:dyDescent="0.15">
      <c r="H154" s="87"/>
      <c r="J154" s="87"/>
      <c r="L154" s="87"/>
      <c r="Q154" s="87"/>
      <c r="S154" s="87"/>
      <c r="U154" s="87"/>
      <c r="W154" s="87"/>
      <c r="Y154" s="87"/>
    </row>
    <row r="155" spans="8:25" x14ac:dyDescent="0.15">
      <c r="H155" s="87"/>
      <c r="J155" s="87"/>
      <c r="L155" s="87"/>
      <c r="Q155" s="87"/>
      <c r="S155" s="87"/>
      <c r="U155" s="87"/>
      <c r="W155" s="87"/>
      <c r="Y155" s="87"/>
    </row>
    <row r="156" spans="8:25" x14ac:dyDescent="0.15">
      <c r="H156" s="87"/>
      <c r="J156" s="87"/>
      <c r="L156" s="87"/>
      <c r="Q156" s="87"/>
      <c r="S156" s="87"/>
      <c r="U156" s="87"/>
      <c r="W156" s="87"/>
      <c r="Y156" s="87"/>
    </row>
    <row r="157" spans="8:25" x14ac:dyDescent="0.15">
      <c r="H157" s="87"/>
      <c r="J157" s="87"/>
      <c r="L157" s="87"/>
      <c r="Q157" s="87"/>
      <c r="S157" s="87"/>
      <c r="U157" s="87"/>
      <c r="W157" s="87"/>
      <c r="Y157" s="87"/>
    </row>
    <row r="158" spans="8:25" x14ac:dyDescent="0.15">
      <c r="H158" s="87"/>
      <c r="J158" s="87"/>
      <c r="L158" s="87"/>
      <c r="Q158" s="87"/>
      <c r="S158" s="87"/>
      <c r="U158" s="87"/>
      <c r="W158" s="87"/>
      <c r="Y158" s="87"/>
    </row>
    <row r="159" spans="8:25" x14ac:dyDescent="0.15">
      <c r="H159" s="87"/>
      <c r="J159" s="87"/>
      <c r="L159" s="87"/>
      <c r="Q159" s="87"/>
      <c r="S159" s="87"/>
      <c r="U159" s="87"/>
      <c r="W159" s="87"/>
      <c r="Y159" s="87"/>
    </row>
    <row r="160" spans="8:25" x14ac:dyDescent="0.15">
      <c r="H160" s="87"/>
      <c r="J160" s="87"/>
      <c r="L160" s="87"/>
      <c r="Q160" s="87"/>
      <c r="S160" s="87"/>
      <c r="U160" s="87"/>
      <c r="W160" s="87"/>
      <c r="Y160" s="87"/>
    </row>
    <row r="161" spans="8:25" x14ac:dyDescent="0.15">
      <c r="H161" s="87"/>
      <c r="J161" s="87"/>
      <c r="L161" s="87"/>
      <c r="Q161" s="87"/>
      <c r="S161" s="87"/>
      <c r="U161" s="87"/>
      <c r="W161" s="87"/>
      <c r="Y161" s="87"/>
    </row>
    <row r="162" spans="8:25" x14ac:dyDescent="0.15">
      <c r="H162" s="87"/>
      <c r="J162" s="87"/>
      <c r="L162" s="87"/>
      <c r="Q162" s="87"/>
      <c r="S162" s="87"/>
      <c r="U162" s="87"/>
      <c r="W162" s="87"/>
      <c r="Y162" s="87"/>
    </row>
    <row r="163" spans="8:25" x14ac:dyDescent="0.15">
      <c r="H163" s="87"/>
      <c r="J163" s="87"/>
      <c r="L163" s="87"/>
      <c r="Q163" s="87"/>
      <c r="S163" s="87"/>
      <c r="U163" s="87"/>
      <c r="W163" s="87"/>
      <c r="Y163" s="87"/>
    </row>
    <row r="164" spans="8:25" x14ac:dyDescent="0.15">
      <c r="H164" s="87"/>
      <c r="J164" s="87"/>
      <c r="L164" s="87"/>
      <c r="Q164" s="87"/>
      <c r="S164" s="87"/>
      <c r="U164" s="87"/>
      <c r="W164" s="87"/>
      <c r="Y164" s="87"/>
    </row>
    <row r="165" spans="8:25" x14ac:dyDescent="0.15">
      <c r="H165" s="87"/>
      <c r="J165" s="87"/>
      <c r="L165" s="87"/>
      <c r="Q165" s="87"/>
      <c r="S165" s="87"/>
      <c r="U165" s="87"/>
      <c r="W165" s="87"/>
      <c r="Y165" s="87"/>
    </row>
    <row r="166" spans="8:25" x14ac:dyDescent="0.15">
      <c r="H166" s="87"/>
      <c r="J166" s="87"/>
      <c r="L166" s="87"/>
      <c r="Q166" s="87"/>
      <c r="S166" s="87"/>
      <c r="U166" s="87"/>
      <c r="W166" s="87"/>
      <c r="Y166" s="87"/>
    </row>
    <row r="167" spans="8:25" x14ac:dyDescent="0.15">
      <c r="H167" s="87"/>
      <c r="J167" s="87"/>
      <c r="L167" s="87"/>
      <c r="Q167" s="87"/>
      <c r="S167" s="87"/>
      <c r="U167" s="87"/>
      <c r="W167" s="87"/>
      <c r="Y167" s="87"/>
    </row>
    <row r="168" spans="8:25" x14ac:dyDescent="0.15">
      <c r="H168" s="87"/>
      <c r="J168" s="87"/>
      <c r="L168" s="87"/>
      <c r="Q168" s="87"/>
      <c r="S168" s="87"/>
      <c r="U168" s="87"/>
      <c r="W168" s="87"/>
      <c r="Y168" s="87"/>
    </row>
    <row r="169" spans="8:25" x14ac:dyDescent="0.15">
      <c r="H169" s="87"/>
      <c r="J169" s="87"/>
      <c r="L169" s="87"/>
      <c r="Q169" s="87"/>
      <c r="S169" s="87"/>
      <c r="U169" s="87"/>
      <c r="W169" s="87"/>
      <c r="Y169" s="87"/>
    </row>
    <row r="170" spans="8:25" x14ac:dyDescent="0.15">
      <c r="H170" s="87"/>
      <c r="J170" s="87"/>
      <c r="L170" s="87"/>
      <c r="Q170" s="87"/>
      <c r="S170" s="87"/>
      <c r="U170" s="87"/>
      <c r="W170" s="87"/>
      <c r="Y170" s="87"/>
    </row>
    <row r="171" spans="8:25" x14ac:dyDescent="0.15">
      <c r="H171" s="87"/>
      <c r="J171" s="87"/>
      <c r="L171" s="87"/>
      <c r="Q171" s="87"/>
      <c r="S171" s="87"/>
      <c r="U171" s="87"/>
      <c r="W171" s="87"/>
      <c r="Y171" s="87"/>
    </row>
    <row r="172" spans="8:25" x14ac:dyDescent="0.15">
      <c r="H172" s="87"/>
      <c r="J172" s="87"/>
      <c r="L172" s="87"/>
      <c r="Q172" s="87"/>
      <c r="S172" s="87"/>
      <c r="U172" s="87"/>
      <c r="W172" s="87"/>
      <c r="Y172" s="87"/>
    </row>
    <row r="173" spans="8:25" x14ac:dyDescent="0.15">
      <c r="H173" s="87"/>
      <c r="J173" s="87"/>
      <c r="L173" s="87"/>
      <c r="Q173" s="87"/>
      <c r="S173" s="87"/>
      <c r="U173" s="87"/>
      <c r="W173" s="87"/>
      <c r="Y173" s="87"/>
    </row>
    <row r="174" spans="8:25" x14ac:dyDescent="0.15">
      <c r="H174" s="87"/>
      <c r="J174" s="87"/>
      <c r="L174" s="87"/>
      <c r="Q174" s="87"/>
      <c r="S174" s="87"/>
      <c r="U174" s="87"/>
      <c r="W174" s="87"/>
      <c r="Y174" s="87"/>
    </row>
    <row r="175" spans="8:25" x14ac:dyDescent="0.15">
      <c r="H175" s="87"/>
      <c r="J175" s="87"/>
      <c r="L175" s="87"/>
      <c r="Q175" s="87"/>
      <c r="S175" s="87"/>
      <c r="U175" s="87"/>
      <c r="W175" s="87"/>
      <c r="Y175" s="87"/>
    </row>
    <row r="176" spans="8:25" x14ac:dyDescent="0.15">
      <c r="H176" s="87"/>
      <c r="J176" s="87"/>
      <c r="L176" s="87"/>
      <c r="Q176" s="87"/>
      <c r="S176" s="87"/>
      <c r="U176" s="87"/>
      <c r="W176" s="87"/>
      <c r="Y176" s="87"/>
    </row>
    <row r="177" spans="8:25" x14ac:dyDescent="0.15">
      <c r="H177" s="87"/>
      <c r="J177" s="87"/>
      <c r="L177" s="87"/>
      <c r="Q177" s="87"/>
      <c r="S177" s="87"/>
      <c r="U177" s="87"/>
      <c r="W177" s="87"/>
      <c r="Y177" s="87"/>
    </row>
    <row r="178" spans="8:25" x14ac:dyDescent="0.15">
      <c r="H178" s="87"/>
      <c r="J178" s="87"/>
      <c r="L178" s="87"/>
      <c r="Q178" s="87"/>
      <c r="S178" s="87"/>
      <c r="U178" s="87"/>
      <c r="W178" s="87"/>
      <c r="Y178" s="87"/>
    </row>
    <row r="179" spans="8:25" x14ac:dyDescent="0.15">
      <c r="H179" s="87"/>
      <c r="J179" s="87"/>
      <c r="L179" s="87"/>
      <c r="Q179" s="87"/>
      <c r="S179" s="87"/>
      <c r="U179" s="87"/>
      <c r="W179" s="87"/>
      <c r="Y179" s="87"/>
    </row>
    <row r="180" spans="8:25" x14ac:dyDescent="0.15">
      <c r="H180" s="87"/>
      <c r="J180" s="87"/>
      <c r="L180" s="87"/>
      <c r="Q180" s="87"/>
      <c r="S180" s="87"/>
      <c r="U180" s="87"/>
      <c r="W180" s="87"/>
      <c r="Y180" s="87"/>
    </row>
    <row r="181" spans="8:25" x14ac:dyDescent="0.15">
      <c r="H181" s="87"/>
      <c r="J181" s="87"/>
      <c r="L181" s="87"/>
      <c r="Q181" s="87"/>
      <c r="S181" s="87"/>
      <c r="U181" s="87"/>
      <c r="W181" s="87"/>
      <c r="Y181" s="87"/>
    </row>
    <row r="182" spans="8:25" x14ac:dyDescent="0.15">
      <c r="H182" s="87"/>
      <c r="J182" s="87"/>
      <c r="L182" s="87"/>
      <c r="Q182" s="87"/>
      <c r="S182" s="87"/>
      <c r="U182" s="87"/>
      <c r="W182" s="87"/>
      <c r="Y182" s="87"/>
    </row>
    <row r="183" spans="8:25" x14ac:dyDescent="0.15">
      <c r="H183" s="87"/>
      <c r="J183" s="87"/>
      <c r="L183" s="87"/>
      <c r="Q183" s="87"/>
      <c r="S183" s="87"/>
      <c r="U183" s="87"/>
      <c r="W183" s="87"/>
      <c r="Y183" s="87"/>
    </row>
    <row r="184" spans="8:25" x14ac:dyDescent="0.15">
      <c r="H184" s="87"/>
      <c r="J184" s="87"/>
      <c r="L184" s="87"/>
      <c r="Q184" s="87"/>
      <c r="S184" s="87"/>
      <c r="U184" s="87"/>
      <c r="W184" s="87"/>
      <c r="Y184" s="87"/>
    </row>
    <row r="185" spans="8:25" x14ac:dyDescent="0.15">
      <c r="H185" s="87"/>
      <c r="J185" s="87"/>
      <c r="L185" s="87"/>
      <c r="Q185" s="87"/>
      <c r="S185" s="87"/>
      <c r="U185" s="87"/>
      <c r="W185" s="87"/>
      <c r="Y185" s="87"/>
    </row>
    <row r="186" spans="8:25" x14ac:dyDescent="0.15">
      <c r="H186" s="87"/>
      <c r="J186" s="87"/>
      <c r="L186" s="87"/>
      <c r="Q186" s="87"/>
      <c r="S186" s="87"/>
      <c r="U186" s="87"/>
      <c r="W186" s="87"/>
      <c r="Y186" s="87"/>
    </row>
    <row r="187" spans="8:25" x14ac:dyDescent="0.15">
      <c r="H187" s="87"/>
      <c r="J187" s="87"/>
      <c r="L187" s="87"/>
      <c r="Q187" s="87"/>
      <c r="S187" s="87"/>
      <c r="U187" s="87"/>
      <c r="W187" s="87"/>
      <c r="Y187" s="87"/>
    </row>
    <row r="188" spans="8:25" x14ac:dyDescent="0.15">
      <c r="H188" s="87"/>
      <c r="J188" s="87"/>
      <c r="L188" s="87"/>
      <c r="Q188" s="87"/>
      <c r="S188" s="87"/>
      <c r="U188" s="87"/>
      <c r="W188" s="87"/>
      <c r="Y188" s="87"/>
    </row>
    <row r="189" spans="8:25" x14ac:dyDescent="0.15">
      <c r="H189" s="87"/>
      <c r="J189" s="87"/>
      <c r="L189" s="87"/>
      <c r="Q189" s="87"/>
      <c r="S189" s="87"/>
      <c r="U189" s="87"/>
      <c r="W189" s="87"/>
      <c r="Y189" s="87"/>
    </row>
    <row r="190" spans="8:25" x14ac:dyDescent="0.15">
      <c r="H190" s="87"/>
      <c r="J190" s="87"/>
      <c r="L190" s="87"/>
      <c r="Q190" s="87"/>
      <c r="S190" s="87"/>
      <c r="U190" s="87"/>
      <c r="W190" s="87"/>
      <c r="Y190" s="87"/>
    </row>
    <row r="191" spans="8:25" x14ac:dyDescent="0.15">
      <c r="H191" s="87"/>
      <c r="J191" s="87"/>
      <c r="L191" s="87"/>
      <c r="Q191" s="87"/>
      <c r="S191" s="87"/>
      <c r="U191" s="87"/>
      <c r="W191" s="87"/>
      <c r="Y191" s="87"/>
    </row>
    <row r="192" spans="8:25" x14ac:dyDescent="0.15">
      <c r="H192" s="87"/>
      <c r="J192" s="87"/>
      <c r="L192" s="87"/>
      <c r="Q192" s="87"/>
      <c r="S192" s="87"/>
      <c r="U192" s="87"/>
      <c r="W192" s="87"/>
      <c r="Y192" s="87"/>
    </row>
    <row r="193" spans="8:25" x14ac:dyDescent="0.15">
      <c r="H193" s="87"/>
      <c r="J193" s="87"/>
      <c r="L193" s="87"/>
      <c r="Q193" s="87"/>
      <c r="S193" s="87"/>
      <c r="U193" s="87"/>
      <c r="W193" s="87"/>
      <c r="Y193" s="87"/>
    </row>
    <row r="194" spans="8:25" x14ac:dyDescent="0.15">
      <c r="H194" s="87"/>
      <c r="J194" s="87"/>
      <c r="L194" s="87"/>
      <c r="Q194" s="87"/>
      <c r="S194" s="87"/>
      <c r="U194" s="87"/>
      <c r="W194" s="87"/>
      <c r="Y194" s="87"/>
    </row>
    <row r="195" spans="8:25" x14ac:dyDescent="0.15">
      <c r="H195" s="87"/>
      <c r="J195" s="87"/>
      <c r="L195" s="87"/>
      <c r="Q195" s="87"/>
      <c r="S195" s="87"/>
      <c r="U195" s="87"/>
      <c r="W195" s="87"/>
      <c r="Y195" s="87"/>
    </row>
    <row r="196" spans="8:25" x14ac:dyDescent="0.15">
      <c r="H196" s="87"/>
      <c r="J196" s="87"/>
      <c r="L196" s="87"/>
      <c r="Q196" s="87"/>
      <c r="S196" s="87"/>
      <c r="U196" s="87"/>
      <c r="W196" s="87"/>
      <c r="Y196" s="87"/>
    </row>
    <row r="197" spans="8:25" x14ac:dyDescent="0.15">
      <c r="H197" s="87"/>
      <c r="J197" s="87"/>
      <c r="L197" s="87"/>
      <c r="Q197" s="87"/>
      <c r="S197" s="87"/>
      <c r="U197" s="87"/>
      <c r="W197" s="87"/>
      <c r="Y197" s="87"/>
    </row>
    <row r="198" spans="8:25" x14ac:dyDescent="0.15">
      <c r="H198" s="87"/>
      <c r="J198" s="87"/>
      <c r="L198" s="87"/>
      <c r="Q198" s="87"/>
      <c r="S198" s="87"/>
      <c r="U198" s="87"/>
      <c r="W198" s="87"/>
      <c r="Y198" s="87"/>
    </row>
    <row r="199" spans="8:25" x14ac:dyDescent="0.15">
      <c r="H199" s="87"/>
      <c r="J199" s="87"/>
      <c r="L199" s="87"/>
      <c r="Q199" s="87"/>
      <c r="S199" s="87"/>
      <c r="U199" s="87"/>
      <c r="W199" s="87"/>
      <c r="Y199" s="87"/>
    </row>
    <row r="200" spans="8:25" x14ac:dyDescent="0.15">
      <c r="H200" s="87"/>
      <c r="J200" s="87"/>
      <c r="L200" s="87"/>
      <c r="Q200" s="87"/>
      <c r="S200" s="87"/>
      <c r="U200" s="87"/>
      <c r="W200" s="87"/>
      <c r="Y200" s="87"/>
    </row>
    <row r="201" spans="8:25" x14ac:dyDescent="0.15">
      <c r="H201" s="87"/>
      <c r="J201" s="87"/>
      <c r="L201" s="87"/>
      <c r="Q201" s="87"/>
      <c r="S201" s="87"/>
      <c r="U201" s="87"/>
      <c r="W201" s="87"/>
      <c r="Y201" s="87"/>
    </row>
    <row r="202" spans="8:25" x14ac:dyDescent="0.15">
      <c r="H202" s="87"/>
      <c r="J202" s="87"/>
      <c r="L202" s="87"/>
      <c r="Q202" s="87"/>
      <c r="S202" s="87"/>
      <c r="U202" s="87"/>
      <c r="W202" s="87"/>
      <c r="Y202" s="87"/>
    </row>
    <row r="203" spans="8:25" x14ac:dyDescent="0.15">
      <c r="H203" s="87"/>
      <c r="J203" s="87"/>
      <c r="L203" s="87"/>
      <c r="Q203" s="87"/>
      <c r="S203" s="87"/>
      <c r="U203" s="87"/>
      <c r="W203" s="87"/>
      <c r="Y203" s="87"/>
    </row>
    <row r="204" spans="8:25" x14ac:dyDescent="0.15">
      <c r="H204" s="87"/>
      <c r="J204" s="87"/>
      <c r="L204" s="87"/>
      <c r="Q204" s="87"/>
      <c r="S204" s="87"/>
      <c r="U204" s="87"/>
      <c r="W204" s="87"/>
      <c r="Y204" s="87"/>
    </row>
    <row r="205" spans="8:25" x14ac:dyDescent="0.15">
      <c r="H205" s="87"/>
      <c r="J205" s="87"/>
      <c r="L205" s="87"/>
      <c r="Q205" s="87"/>
      <c r="S205" s="87"/>
      <c r="U205" s="87"/>
      <c r="W205" s="87"/>
      <c r="Y205" s="87"/>
    </row>
    <row r="206" spans="8:25" x14ac:dyDescent="0.15">
      <c r="H206" s="87"/>
      <c r="J206" s="87"/>
      <c r="L206" s="87"/>
      <c r="Q206" s="87"/>
      <c r="S206" s="87"/>
      <c r="U206" s="87"/>
      <c r="W206" s="87"/>
      <c r="Y206" s="87"/>
    </row>
    <row r="207" spans="8:25" x14ac:dyDescent="0.15">
      <c r="H207" s="87"/>
      <c r="J207" s="87"/>
      <c r="L207" s="87"/>
      <c r="Q207" s="87"/>
      <c r="S207" s="87"/>
      <c r="U207" s="87"/>
      <c r="W207" s="87"/>
      <c r="Y207" s="87"/>
    </row>
    <row r="208" spans="8:25" x14ac:dyDescent="0.15">
      <c r="H208" s="87"/>
      <c r="J208" s="87"/>
      <c r="L208" s="87"/>
      <c r="Q208" s="87"/>
      <c r="S208" s="87"/>
      <c r="U208" s="87"/>
      <c r="W208" s="87"/>
      <c r="Y208" s="87"/>
    </row>
    <row r="209" spans="8:25" x14ac:dyDescent="0.15">
      <c r="H209" s="87"/>
      <c r="J209" s="87"/>
      <c r="L209" s="87"/>
      <c r="Q209" s="87"/>
      <c r="S209" s="87"/>
      <c r="U209" s="87"/>
      <c r="W209" s="87"/>
      <c r="Y209" s="87"/>
    </row>
    <row r="210" spans="8:25" x14ac:dyDescent="0.15">
      <c r="H210" s="87"/>
      <c r="J210" s="87"/>
      <c r="L210" s="87"/>
      <c r="Q210" s="87"/>
      <c r="S210" s="87"/>
      <c r="U210" s="87"/>
      <c r="W210" s="87"/>
      <c r="Y210" s="87"/>
    </row>
    <row r="211" spans="8:25" x14ac:dyDescent="0.15">
      <c r="H211" s="87"/>
      <c r="J211" s="87"/>
      <c r="L211" s="87"/>
      <c r="Q211" s="87"/>
      <c r="S211" s="87"/>
      <c r="U211" s="87"/>
      <c r="W211" s="87"/>
      <c r="Y211" s="87"/>
    </row>
    <row r="212" spans="8:25" x14ac:dyDescent="0.15">
      <c r="H212" s="87"/>
      <c r="J212" s="87"/>
      <c r="L212" s="87"/>
      <c r="Q212" s="87"/>
      <c r="S212" s="87"/>
      <c r="U212" s="87"/>
      <c r="W212" s="87"/>
      <c r="Y212" s="87"/>
    </row>
    <row r="213" spans="8:25" x14ac:dyDescent="0.15">
      <c r="H213" s="87"/>
      <c r="J213" s="87"/>
      <c r="L213" s="87"/>
      <c r="Q213" s="87"/>
      <c r="S213" s="87"/>
      <c r="U213" s="87"/>
      <c r="W213" s="87"/>
      <c r="Y213" s="87"/>
    </row>
    <row r="214" spans="8:25" x14ac:dyDescent="0.15">
      <c r="H214" s="87"/>
      <c r="J214" s="87"/>
      <c r="L214" s="87"/>
      <c r="Q214" s="87"/>
      <c r="S214" s="87"/>
      <c r="U214" s="87"/>
      <c r="W214" s="87"/>
      <c r="Y214" s="87"/>
    </row>
    <row r="215" spans="8:25" x14ac:dyDescent="0.15">
      <c r="H215" s="87"/>
      <c r="J215" s="87"/>
      <c r="L215" s="87"/>
      <c r="Q215" s="87"/>
      <c r="S215" s="87"/>
      <c r="U215" s="87"/>
      <c r="W215" s="87"/>
      <c r="Y215" s="87"/>
    </row>
    <row r="216" spans="8:25" x14ac:dyDescent="0.15">
      <c r="H216" s="87"/>
      <c r="J216" s="87"/>
      <c r="L216" s="87"/>
      <c r="Q216" s="87"/>
      <c r="S216" s="87"/>
      <c r="U216" s="87"/>
      <c r="W216" s="87"/>
      <c r="Y216" s="87"/>
    </row>
    <row r="217" spans="8:25" x14ac:dyDescent="0.15">
      <c r="H217" s="87"/>
      <c r="J217" s="87"/>
      <c r="L217" s="87"/>
      <c r="Q217" s="87"/>
      <c r="S217" s="87"/>
      <c r="U217" s="87"/>
      <c r="W217" s="87"/>
      <c r="Y217" s="87"/>
    </row>
    <row r="218" spans="8:25" x14ac:dyDescent="0.15">
      <c r="H218" s="87"/>
      <c r="J218" s="87"/>
      <c r="L218" s="87"/>
      <c r="Q218" s="87"/>
      <c r="S218" s="87"/>
      <c r="U218" s="87"/>
      <c r="W218" s="87"/>
      <c r="Y218" s="87"/>
    </row>
    <row r="219" spans="8:25" x14ac:dyDescent="0.15">
      <c r="H219" s="87"/>
      <c r="J219" s="87"/>
      <c r="L219" s="87"/>
      <c r="Q219" s="87"/>
      <c r="S219" s="87"/>
      <c r="U219" s="87"/>
      <c r="W219" s="87"/>
      <c r="Y219" s="87"/>
    </row>
    <row r="220" spans="8:25" x14ac:dyDescent="0.15">
      <c r="H220" s="87"/>
      <c r="J220" s="87"/>
      <c r="L220" s="87"/>
      <c r="Q220" s="87"/>
      <c r="S220" s="87"/>
      <c r="U220" s="87"/>
      <c r="W220" s="87"/>
      <c r="Y220" s="87"/>
    </row>
    <row r="221" spans="8:25" x14ac:dyDescent="0.15">
      <c r="H221" s="87"/>
      <c r="J221" s="87"/>
      <c r="L221" s="87"/>
      <c r="Q221" s="87"/>
      <c r="S221" s="87"/>
      <c r="U221" s="87"/>
      <c r="W221" s="87"/>
      <c r="Y221" s="87"/>
    </row>
    <row r="222" spans="8:25" x14ac:dyDescent="0.15">
      <c r="H222" s="87"/>
      <c r="J222" s="87"/>
      <c r="L222" s="87"/>
      <c r="Q222" s="87"/>
      <c r="S222" s="87"/>
      <c r="U222" s="87"/>
      <c r="W222" s="87"/>
      <c r="Y222" s="87"/>
    </row>
    <row r="223" spans="8:25" x14ac:dyDescent="0.15">
      <c r="H223" s="87"/>
      <c r="J223" s="87"/>
      <c r="L223" s="87"/>
      <c r="Q223" s="87"/>
      <c r="S223" s="87"/>
      <c r="U223" s="87"/>
      <c r="W223" s="87"/>
      <c r="Y223" s="87"/>
    </row>
    <row r="224" spans="8:25" x14ac:dyDescent="0.15">
      <c r="H224" s="87"/>
      <c r="J224" s="87"/>
      <c r="L224" s="87"/>
      <c r="Q224" s="87"/>
      <c r="S224" s="87"/>
      <c r="U224" s="87"/>
      <c r="W224" s="87"/>
      <c r="Y224" s="87"/>
    </row>
    <row r="225" spans="8:25" x14ac:dyDescent="0.15">
      <c r="H225" s="87"/>
      <c r="J225" s="87"/>
      <c r="L225" s="87"/>
      <c r="Q225" s="87"/>
      <c r="S225" s="87"/>
      <c r="U225" s="87"/>
      <c r="W225" s="87"/>
      <c r="Y225" s="87"/>
    </row>
    <row r="226" spans="8:25" x14ac:dyDescent="0.15">
      <c r="H226" s="87"/>
      <c r="J226" s="87"/>
      <c r="L226" s="87"/>
      <c r="Q226" s="87"/>
      <c r="S226" s="87"/>
      <c r="U226" s="87"/>
      <c r="W226" s="87"/>
      <c r="Y226" s="87"/>
    </row>
    <row r="227" spans="8:25" x14ac:dyDescent="0.15">
      <c r="H227" s="87"/>
      <c r="J227" s="87"/>
      <c r="L227" s="87"/>
      <c r="Q227" s="87"/>
      <c r="S227" s="87"/>
      <c r="U227" s="87"/>
      <c r="W227" s="87"/>
      <c r="Y227" s="87"/>
    </row>
    <row r="228" spans="8:25" x14ac:dyDescent="0.15">
      <c r="H228" s="87"/>
      <c r="J228" s="87"/>
      <c r="L228" s="87"/>
      <c r="Q228" s="87"/>
      <c r="S228" s="87"/>
      <c r="U228" s="87"/>
      <c r="W228" s="87"/>
      <c r="Y228" s="87"/>
    </row>
    <row r="229" spans="8:25" x14ac:dyDescent="0.15">
      <c r="H229" s="87"/>
      <c r="J229" s="87"/>
      <c r="L229" s="87"/>
      <c r="Q229" s="87"/>
      <c r="S229" s="87"/>
      <c r="U229" s="87"/>
      <c r="W229" s="87"/>
      <c r="Y229" s="87"/>
    </row>
    <row r="230" spans="8:25" x14ac:dyDescent="0.15">
      <c r="H230" s="87"/>
      <c r="J230" s="87"/>
      <c r="L230" s="87"/>
      <c r="Q230" s="87"/>
      <c r="S230" s="87"/>
      <c r="U230" s="87"/>
      <c r="W230" s="87"/>
      <c r="Y230" s="87"/>
    </row>
    <row r="231" spans="8:25" x14ac:dyDescent="0.15">
      <c r="H231" s="87"/>
      <c r="J231" s="87"/>
      <c r="L231" s="87"/>
      <c r="Q231" s="87"/>
      <c r="S231" s="87"/>
      <c r="U231" s="87"/>
      <c r="W231" s="87"/>
      <c r="Y231" s="87"/>
    </row>
    <row r="232" spans="8:25" x14ac:dyDescent="0.15">
      <c r="H232" s="87"/>
      <c r="J232" s="87"/>
      <c r="L232" s="87"/>
      <c r="Q232" s="87"/>
      <c r="S232" s="87"/>
      <c r="U232" s="87"/>
      <c r="W232" s="87"/>
      <c r="Y232" s="87"/>
    </row>
    <row r="233" spans="8:25" x14ac:dyDescent="0.15">
      <c r="H233" s="87"/>
      <c r="J233" s="87"/>
      <c r="L233" s="87"/>
      <c r="Q233" s="87"/>
      <c r="S233" s="87"/>
      <c r="U233" s="87"/>
      <c r="W233" s="87"/>
      <c r="Y233" s="87"/>
    </row>
    <row r="234" spans="8:25" x14ac:dyDescent="0.15">
      <c r="H234" s="87"/>
      <c r="J234" s="87"/>
      <c r="L234" s="87"/>
      <c r="Q234" s="87"/>
      <c r="S234" s="87"/>
      <c r="U234" s="87"/>
      <c r="W234" s="87"/>
      <c r="Y234" s="87"/>
    </row>
    <row r="235" spans="8:25" x14ac:dyDescent="0.15">
      <c r="H235" s="87"/>
      <c r="J235" s="87"/>
      <c r="L235" s="87"/>
      <c r="Q235" s="87"/>
      <c r="S235" s="87"/>
      <c r="U235" s="87"/>
      <c r="W235" s="87"/>
      <c r="Y235" s="87"/>
    </row>
    <row r="236" spans="8:25" x14ac:dyDescent="0.15">
      <c r="H236" s="87"/>
      <c r="J236" s="87"/>
      <c r="L236" s="87"/>
      <c r="Q236" s="87"/>
      <c r="S236" s="87"/>
      <c r="U236" s="87"/>
      <c r="W236" s="87"/>
      <c r="Y236" s="87"/>
    </row>
    <row r="237" spans="8:25" x14ac:dyDescent="0.15">
      <c r="H237" s="87"/>
      <c r="J237" s="87"/>
      <c r="L237" s="87"/>
      <c r="Q237" s="87"/>
      <c r="S237" s="87"/>
      <c r="U237" s="87"/>
      <c r="W237" s="87"/>
      <c r="Y237" s="87"/>
    </row>
    <row r="238" spans="8:25" x14ac:dyDescent="0.15">
      <c r="H238" s="87"/>
      <c r="J238" s="87"/>
      <c r="L238" s="87"/>
      <c r="Q238" s="87"/>
      <c r="S238" s="87"/>
      <c r="U238" s="87"/>
      <c r="W238" s="87"/>
      <c r="Y238" s="87"/>
    </row>
    <row r="239" spans="8:25" x14ac:dyDescent="0.15">
      <c r="H239" s="87"/>
      <c r="J239" s="87"/>
      <c r="L239" s="87"/>
      <c r="Q239" s="87"/>
      <c r="S239" s="87"/>
      <c r="U239" s="87"/>
      <c r="W239" s="87"/>
      <c r="Y239" s="87"/>
    </row>
    <row r="240" spans="8:25" x14ac:dyDescent="0.15">
      <c r="H240" s="87"/>
      <c r="J240" s="87"/>
      <c r="L240" s="87"/>
      <c r="Q240" s="87"/>
      <c r="S240" s="87"/>
      <c r="U240" s="87"/>
      <c r="W240" s="87"/>
      <c r="Y240" s="87"/>
    </row>
    <row r="241" spans="8:25" x14ac:dyDescent="0.15">
      <c r="H241" s="87"/>
      <c r="J241" s="87"/>
      <c r="L241" s="87"/>
      <c r="Q241" s="87"/>
      <c r="S241" s="87"/>
      <c r="U241" s="87"/>
      <c r="W241" s="87"/>
      <c r="Y241" s="87"/>
    </row>
    <row r="242" spans="8:25" x14ac:dyDescent="0.15">
      <c r="H242" s="87"/>
      <c r="J242" s="87"/>
      <c r="L242" s="87"/>
      <c r="Q242" s="87"/>
      <c r="S242" s="87"/>
      <c r="U242" s="87"/>
      <c r="W242" s="87"/>
      <c r="Y242" s="87"/>
    </row>
    <row r="243" spans="8:25" x14ac:dyDescent="0.15">
      <c r="H243" s="87"/>
      <c r="J243" s="87"/>
      <c r="L243" s="87"/>
      <c r="Q243" s="87"/>
      <c r="S243" s="87"/>
      <c r="U243" s="87"/>
      <c r="W243" s="87"/>
      <c r="Y243" s="87"/>
    </row>
    <row r="244" spans="8:25" x14ac:dyDescent="0.15">
      <c r="H244" s="87"/>
      <c r="J244" s="87"/>
      <c r="L244" s="87"/>
      <c r="Q244" s="87"/>
      <c r="S244" s="87"/>
      <c r="U244" s="87"/>
      <c r="W244" s="87"/>
      <c r="Y244" s="87"/>
    </row>
    <row r="245" spans="8:25" x14ac:dyDescent="0.15">
      <c r="H245" s="87"/>
      <c r="J245" s="87"/>
      <c r="L245" s="87"/>
      <c r="Q245" s="87"/>
      <c r="S245" s="87"/>
      <c r="U245" s="87"/>
      <c r="W245" s="87"/>
      <c r="Y245" s="87"/>
    </row>
    <row r="246" spans="8:25" x14ac:dyDescent="0.15">
      <c r="H246" s="87"/>
      <c r="J246" s="87"/>
      <c r="L246" s="87"/>
      <c r="Q246" s="87"/>
      <c r="S246" s="87"/>
      <c r="U246" s="87"/>
      <c r="W246" s="87"/>
      <c r="Y246" s="87"/>
    </row>
    <row r="247" spans="8:25" x14ac:dyDescent="0.15">
      <c r="H247" s="87"/>
      <c r="J247" s="87"/>
      <c r="L247" s="87"/>
      <c r="Q247" s="87"/>
      <c r="S247" s="87"/>
      <c r="U247" s="87"/>
      <c r="W247" s="87"/>
      <c r="Y247" s="87"/>
    </row>
    <row r="248" spans="8:25" x14ac:dyDescent="0.15">
      <c r="H248" s="87"/>
      <c r="J248" s="87"/>
      <c r="L248" s="87"/>
      <c r="Q248" s="87"/>
      <c r="S248" s="87"/>
      <c r="U248" s="87"/>
      <c r="W248" s="87"/>
      <c r="Y248" s="87"/>
    </row>
    <row r="249" spans="8:25" x14ac:dyDescent="0.15">
      <c r="H249" s="87"/>
      <c r="J249" s="87"/>
      <c r="L249" s="87"/>
      <c r="Q249" s="87"/>
      <c r="S249" s="87"/>
      <c r="U249" s="87"/>
      <c r="W249" s="87"/>
      <c r="Y249" s="87"/>
    </row>
    <row r="250" spans="8:25" x14ac:dyDescent="0.15">
      <c r="H250" s="87"/>
      <c r="J250" s="87"/>
      <c r="L250" s="87"/>
      <c r="Q250" s="87"/>
      <c r="S250" s="87"/>
      <c r="U250" s="87"/>
      <c r="W250" s="87"/>
      <c r="Y250" s="87"/>
    </row>
    <row r="251" spans="8:25" x14ac:dyDescent="0.15">
      <c r="H251" s="87"/>
      <c r="J251" s="87"/>
      <c r="L251" s="87"/>
      <c r="Q251" s="87"/>
      <c r="S251" s="87"/>
      <c r="U251" s="87"/>
      <c r="W251" s="87"/>
      <c r="Y251" s="87"/>
    </row>
    <row r="252" spans="8:25" x14ac:dyDescent="0.15">
      <c r="H252" s="87"/>
      <c r="J252" s="87"/>
      <c r="L252" s="87"/>
      <c r="Q252" s="87"/>
      <c r="S252" s="87"/>
      <c r="U252" s="87"/>
      <c r="W252" s="87"/>
      <c r="Y252" s="87"/>
    </row>
    <row r="253" spans="8:25" x14ac:dyDescent="0.15">
      <c r="H253" s="87"/>
      <c r="J253" s="87"/>
      <c r="L253" s="87"/>
      <c r="Q253" s="87"/>
      <c r="S253" s="87"/>
      <c r="U253" s="87"/>
      <c r="W253" s="87"/>
      <c r="Y253" s="87"/>
    </row>
    <row r="254" spans="8:25" x14ac:dyDescent="0.15">
      <c r="H254" s="87"/>
      <c r="J254" s="87"/>
      <c r="L254" s="87"/>
      <c r="Q254" s="87"/>
      <c r="S254" s="87"/>
      <c r="U254" s="87"/>
      <c r="W254" s="87"/>
      <c r="Y254" s="87"/>
    </row>
    <row r="255" spans="8:25" x14ac:dyDescent="0.15">
      <c r="H255" s="87"/>
      <c r="J255" s="87"/>
      <c r="L255" s="87"/>
      <c r="Q255" s="87"/>
      <c r="S255" s="87"/>
      <c r="U255" s="87"/>
      <c r="W255" s="87"/>
      <c r="Y255" s="87"/>
    </row>
    <row r="256" spans="8:25" x14ac:dyDescent="0.15">
      <c r="H256" s="87"/>
      <c r="J256" s="87"/>
      <c r="L256" s="87"/>
      <c r="Q256" s="87"/>
      <c r="S256" s="87"/>
      <c r="U256" s="87"/>
      <c r="W256" s="87"/>
      <c r="Y256" s="87"/>
    </row>
    <row r="257" spans="8:25" x14ac:dyDescent="0.15">
      <c r="H257" s="87"/>
      <c r="J257" s="87"/>
      <c r="L257" s="87"/>
      <c r="Q257" s="87"/>
      <c r="S257" s="87"/>
      <c r="U257" s="87"/>
      <c r="W257" s="87"/>
      <c r="Y257" s="87"/>
    </row>
    <row r="258" spans="8:25" x14ac:dyDescent="0.15">
      <c r="H258" s="87"/>
      <c r="J258" s="87"/>
      <c r="L258" s="87"/>
      <c r="Q258" s="87"/>
      <c r="S258" s="87"/>
      <c r="U258" s="87"/>
      <c r="W258" s="87"/>
      <c r="Y258" s="87"/>
    </row>
    <row r="259" spans="8:25" x14ac:dyDescent="0.15">
      <c r="H259" s="87"/>
      <c r="J259" s="87"/>
      <c r="L259" s="87"/>
      <c r="Q259" s="87"/>
      <c r="S259" s="87"/>
      <c r="U259" s="87"/>
      <c r="W259" s="87"/>
      <c r="Y259" s="87"/>
    </row>
    <row r="260" spans="8:25" x14ac:dyDescent="0.15">
      <c r="H260" s="87"/>
      <c r="J260" s="87"/>
      <c r="L260" s="87"/>
      <c r="Q260" s="87"/>
      <c r="S260" s="87"/>
      <c r="U260" s="87"/>
      <c r="W260" s="87"/>
      <c r="Y260" s="87"/>
    </row>
    <row r="261" spans="8:25" x14ac:dyDescent="0.15">
      <c r="H261" s="87"/>
      <c r="J261" s="87"/>
      <c r="L261" s="87"/>
      <c r="Q261" s="87"/>
      <c r="S261" s="87"/>
      <c r="U261" s="87"/>
      <c r="W261" s="87"/>
      <c r="Y261" s="87"/>
    </row>
    <row r="262" spans="8:25" x14ac:dyDescent="0.15">
      <c r="H262" s="87"/>
      <c r="J262" s="87"/>
      <c r="L262" s="87"/>
      <c r="Q262" s="87"/>
      <c r="S262" s="87"/>
      <c r="U262" s="87"/>
      <c r="W262" s="87"/>
      <c r="Y262" s="87"/>
    </row>
    <row r="263" spans="8:25" x14ac:dyDescent="0.15">
      <c r="H263" s="87"/>
      <c r="J263" s="87"/>
      <c r="L263" s="87"/>
      <c r="Q263" s="87"/>
      <c r="S263" s="87"/>
      <c r="U263" s="87"/>
      <c r="W263" s="87"/>
      <c r="Y263" s="87"/>
    </row>
    <row r="264" spans="8:25" x14ac:dyDescent="0.15">
      <c r="H264" s="87"/>
      <c r="J264" s="87"/>
      <c r="L264" s="87"/>
      <c r="Q264" s="87"/>
      <c r="S264" s="87"/>
      <c r="U264" s="87"/>
      <c r="W264" s="87"/>
      <c r="Y264" s="87"/>
    </row>
    <row r="265" spans="8:25" x14ac:dyDescent="0.15">
      <c r="H265" s="87"/>
      <c r="J265" s="87"/>
      <c r="L265" s="87"/>
      <c r="Q265" s="87"/>
      <c r="S265" s="87"/>
      <c r="U265" s="87"/>
      <c r="W265" s="87"/>
      <c r="Y265" s="87"/>
    </row>
    <row r="266" spans="8:25" x14ac:dyDescent="0.15">
      <c r="H266" s="87"/>
      <c r="J266" s="87"/>
      <c r="L266" s="87"/>
      <c r="Q266" s="87"/>
      <c r="S266" s="87"/>
      <c r="U266" s="87"/>
      <c r="W266" s="87"/>
      <c r="Y266" s="87"/>
    </row>
    <row r="267" spans="8:25" x14ac:dyDescent="0.15">
      <c r="H267" s="87"/>
      <c r="J267" s="87"/>
      <c r="L267" s="87"/>
      <c r="Q267" s="87"/>
      <c r="S267" s="87"/>
      <c r="U267" s="87"/>
      <c r="W267" s="87"/>
      <c r="Y267" s="87"/>
    </row>
    <row r="268" spans="8:25" x14ac:dyDescent="0.15">
      <c r="H268" s="87"/>
      <c r="J268" s="87"/>
      <c r="L268" s="87"/>
      <c r="Q268" s="87"/>
      <c r="S268" s="87"/>
      <c r="U268" s="87"/>
      <c r="W268" s="87"/>
      <c r="Y268" s="87"/>
    </row>
    <row r="269" spans="8:25" x14ac:dyDescent="0.15">
      <c r="H269" s="87"/>
      <c r="J269" s="87"/>
      <c r="L269" s="87"/>
      <c r="Q269" s="87"/>
      <c r="S269" s="87"/>
      <c r="U269" s="87"/>
      <c r="W269" s="87"/>
      <c r="Y269" s="87"/>
    </row>
    <row r="270" spans="8:25" x14ac:dyDescent="0.15">
      <c r="H270" s="87"/>
      <c r="J270" s="87"/>
      <c r="L270" s="87"/>
      <c r="Q270" s="87"/>
      <c r="S270" s="87"/>
      <c r="U270" s="87"/>
      <c r="W270" s="87"/>
      <c r="Y270" s="87"/>
    </row>
    <row r="271" spans="8:25" x14ac:dyDescent="0.15">
      <c r="H271" s="87"/>
      <c r="J271" s="87"/>
      <c r="L271" s="87"/>
      <c r="Q271" s="87"/>
      <c r="S271" s="87"/>
      <c r="U271" s="87"/>
      <c r="W271" s="87"/>
      <c r="Y271" s="87"/>
    </row>
    <row r="272" spans="8:25" x14ac:dyDescent="0.15">
      <c r="H272" s="87"/>
      <c r="J272" s="87"/>
      <c r="L272" s="87"/>
      <c r="Q272" s="87"/>
      <c r="S272" s="87"/>
      <c r="U272" s="87"/>
      <c r="W272" s="87"/>
      <c r="Y272" s="87"/>
    </row>
    <row r="273" spans="8:25" x14ac:dyDescent="0.15">
      <c r="H273" s="87"/>
      <c r="J273" s="87"/>
      <c r="L273" s="87"/>
      <c r="Q273" s="87"/>
      <c r="S273" s="87"/>
      <c r="U273" s="87"/>
      <c r="W273" s="87"/>
      <c r="Y273" s="87"/>
    </row>
    <row r="274" spans="8:25" x14ac:dyDescent="0.15">
      <c r="H274" s="87"/>
      <c r="J274" s="87"/>
      <c r="L274" s="87"/>
      <c r="Q274" s="87"/>
      <c r="S274" s="87"/>
      <c r="U274" s="87"/>
      <c r="W274" s="87"/>
      <c r="Y274" s="87"/>
    </row>
    <row r="275" spans="8:25" x14ac:dyDescent="0.15">
      <c r="H275" s="87"/>
      <c r="J275" s="87"/>
      <c r="L275" s="87"/>
      <c r="Q275" s="87"/>
      <c r="S275" s="87"/>
      <c r="U275" s="87"/>
      <c r="W275" s="87"/>
      <c r="Y275" s="87"/>
    </row>
    <row r="276" spans="8:25" x14ac:dyDescent="0.15">
      <c r="H276" s="87"/>
      <c r="J276" s="87"/>
      <c r="L276" s="87"/>
      <c r="Q276" s="87"/>
      <c r="S276" s="87"/>
      <c r="U276" s="87"/>
      <c r="W276" s="87"/>
      <c r="Y276" s="87"/>
    </row>
    <row r="277" spans="8:25" x14ac:dyDescent="0.15">
      <c r="H277" s="87"/>
      <c r="J277" s="87"/>
      <c r="L277" s="87"/>
      <c r="Q277" s="87"/>
      <c r="S277" s="87"/>
      <c r="U277" s="87"/>
      <c r="W277" s="87"/>
      <c r="Y277" s="87"/>
    </row>
    <row r="278" spans="8:25" x14ac:dyDescent="0.15">
      <c r="H278" s="87"/>
      <c r="J278" s="87"/>
      <c r="L278" s="87"/>
      <c r="Q278" s="87"/>
      <c r="S278" s="87"/>
      <c r="U278" s="87"/>
      <c r="W278" s="87"/>
      <c r="Y278" s="87"/>
    </row>
    <row r="279" spans="8:25" x14ac:dyDescent="0.15">
      <c r="H279" s="87"/>
      <c r="J279" s="87"/>
      <c r="L279" s="87"/>
      <c r="Q279" s="87"/>
      <c r="S279" s="87"/>
      <c r="U279" s="87"/>
      <c r="W279" s="87"/>
      <c r="Y279" s="87"/>
    </row>
    <row r="280" spans="8:25" x14ac:dyDescent="0.15">
      <c r="H280" s="87"/>
      <c r="J280" s="87"/>
      <c r="L280" s="87"/>
      <c r="Q280" s="87"/>
      <c r="S280" s="87"/>
      <c r="U280" s="87"/>
      <c r="W280" s="87"/>
      <c r="Y280" s="87"/>
    </row>
    <row r="281" spans="8:25" x14ac:dyDescent="0.15">
      <c r="H281" s="87"/>
      <c r="J281" s="87"/>
      <c r="L281" s="87"/>
      <c r="Q281" s="87"/>
      <c r="S281" s="87"/>
      <c r="U281" s="87"/>
      <c r="W281" s="87"/>
      <c r="Y281" s="87"/>
    </row>
    <row r="282" spans="8:25" x14ac:dyDescent="0.15">
      <c r="H282" s="87"/>
      <c r="J282" s="87"/>
      <c r="L282" s="87"/>
      <c r="Q282" s="87"/>
      <c r="S282" s="87"/>
      <c r="U282" s="87"/>
      <c r="W282" s="87"/>
      <c r="Y282" s="87"/>
    </row>
    <row r="283" spans="8:25" x14ac:dyDescent="0.15">
      <c r="H283" s="87"/>
      <c r="J283" s="87"/>
      <c r="L283" s="87"/>
      <c r="Q283" s="87"/>
      <c r="S283" s="87"/>
      <c r="U283" s="87"/>
      <c r="W283" s="87"/>
      <c r="Y283" s="87"/>
    </row>
    <row r="284" spans="8:25" x14ac:dyDescent="0.15">
      <c r="H284" s="87"/>
      <c r="J284" s="87"/>
      <c r="L284" s="87"/>
      <c r="Q284" s="87"/>
      <c r="S284" s="87"/>
      <c r="U284" s="87"/>
      <c r="W284" s="87"/>
      <c r="Y284" s="87"/>
    </row>
    <row r="285" spans="8:25" x14ac:dyDescent="0.15">
      <c r="H285" s="87"/>
      <c r="J285" s="87"/>
      <c r="L285" s="87"/>
      <c r="Q285" s="87"/>
      <c r="S285" s="87"/>
      <c r="U285" s="87"/>
      <c r="W285" s="87"/>
      <c r="Y285" s="87"/>
    </row>
    <row r="286" spans="8:25" x14ac:dyDescent="0.15">
      <c r="H286" s="87"/>
      <c r="J286" s="87"/>
      <c r="L286" s="87"/>
      <c r="Q286" s="87"/>
      <c r="S286" s="87"/>
      <c r="U286" s="87"/>
      <c r="W286" s="87"/>
      <c r="Y286" s="87"/>
    </row>
    <row r="287" spans="8:25" x14ac:dyDescent="0.15">
      <c r="H287" s="87"/>
      <c r="J287" s="87"/>
      <c r="L287" s="87"/>
      <c r="Q287" s="87"/>
      <c r="S287" s="87"/>
      <c r="U287" s="87"/>
      <c r="W287" s="87"/>
      <c r="Y287" s="87"/>
    </row>
    <row r="288" spans="8:25" x14ac:dyDescent="0.15">
      <c r="H288" s="87"/>
      <c r="J288" s="87"/>
      <c r="L288" s="87"/>
      <c r="Q288" s="87"/>
      <c r="S288" s="87"/>
      <c r="U288" s="87"/>
      <c r="W288" s="87"/>
      <c r="Y288" s="87"/>
    </row>
    <row r="289" spans="8:25" x14ac:dyDescent="0.15">
      <c r="H289" s="87"/>
      <c r="J289" s="87"/>
      <c r="L289" s="87"/>
      <c r="Q289" s="87"/>
      <c r="S289" s="87"/>
      <c r="U289" s="87"/>
      <c r="W289" s="87"/>
      <c r="Y289" s="87"/>
    </row>
    <row r="290" spans="8:25" x14ac:dyDescent="0.15">
      <c r="H290" s="87"/>
      <c r="J290" s="87"/>
      <c r="L290" s="87"/>
      <c r="Q290" s="87"/>
      <c r="S290" s="87"/>
      <c r="U290" s="87"/>
      <c r="W290" s="87"/>
      <c r="Y290" s="87"/>
    </row>
    <row r="291" spans="8:25" x14ac:dyDescent="0.15">
      <c r="H291" s="87"/>
      <c r="J291" s="87"/>
      <c r="L291" s="87"/>
      <c r="Q291" s="87"/>
      <c r="S291" s="87"/>
      <c r="U291" s="87"/>
      <c r="W291" s="87"/>
      <c r="Y291" s="87"/>
    </row>
    <row r="292" spans="8:25" x14ac:dyDescent="0.15">
      <c r="H292" s="87"/>
      <c r="J292" s="87"/>
      <c r="L292" s="87"/>
      <c r="Q292" s="87"/>
      <c r="S292" s="87"/>
      <c r="U292" s="87"/>
      <c r="W292" s="87"/>
      <c r="Y292" s="87"/>
    </row>
    <row r="293" spans="8:25" x14ac:dyDescent="0.15">
      <c r="H293" s="87"/>
      <c r="J293" s="87"/>
      <c r="L293" s="87"/>
      <c r="Q293" s="87"/>
      <c r="S293" s="87"/>
      <c r="U293" s="87"/>
      <c r="W293" s="87"/>
      <c r="Y293" s="87"/>
    </row>
    <row r="294" spans="8:25" x14ac:dyDescent="0.15">
      <c r="H294" s="87"/>
      <c r="J294" s="87"/>
      <c r="L294" s="87"/>
      <c r="Q294" s="87"/>
      <c r="S294" s="87"/>
      <c r="U294" s="87"/>
      <c r="W294" s="87"/>
      <c r="Y294" s="87"/>
    </row>
    <row r="295" spans="8:25" x14ac:dyDescent="0.15">
      <c r="H295" s="87"/>
      <c r="J295" s="87"/>
      <c r="L295" s="87"/>
      <c r="Q295" s="87"/>
      <c r="S295" s="87"/>
      <c r="U295" s="87"/>
      <c r="W295" s="87"/>
      <c r="Y295" s="87"/>
    </row>
    <row r="296" spans="8:25" x14ac:dyDescent="0.15">
      <c r="H296" s="87"/>
      <c r="J296" s="87"/>
      <c r="L296" s="87"/>
      <c r="Q296" s="87"/>
      <c r="S296" s="87"/>
      <c r="U296" s="87"/>
      <c r="W296" s="87"/>
      <c r="Y296" s="87"/>
    </row>
    <row r="297" spans="8:25" x14ac:dyDescent="0.15">
      <c r="H297" s="87"/>
      <c r="J297" s="87"/>
      <c r="L297" s="87"/>
      <c r="Q297" s="87"/>
      <c r="S297" s="87"/>
      <c r="U297" s="87"/>
      <c r="W297" s="87"/>
      <c r="Y297" s="87"/>
    </row>
    <row r="298" spans="8:25" x14ac:dyDescent="0.15">
      <c r="H298" s="87"/>
      <c r="J298" s="87"/>
      <c r="L298" s="87"/>
      <c r="Q298" s="87"/>
      <c r="S298" s="87"/>
      <c r="U298" s="87"/>
      <c r="W298" s="87"/>
      <c r="Y298" s="87"/>
    </row>
    <row r="299" spans="8:25" x14ac:dyDescent="0.15">
      <c r="H299" s="87"/>
      <c r="J299" s="87"/>
      <c r="L299" s="87"/>
      <c r="Q299" s="87"/>
      <c r="S299" s="87"/>
      <c r="U299" s="87"/>
      <c r="W299" s="87"/>
      <c r="Y299" s="87"/>
    </row>
    <row r="300" spans="8:25" x14ac:dyDescent="0.15">
      <c r="H300" s="87"/>
      <c r="J300" s="87"/>
      <c r="L300" s="87"/>
      <c r="Q300" s="87"/>
      <c r="S300" s="87"/>
      <c r="U300" s="87"/>
      <c r="W300" s="87"/>
      <c r="Y300" s="87"/>
    </row>
    <row r="301" spans="8:25" x14ac:dyDescent="0.15">
      <c r="H301" s="87"/>
      <c r="J301" s="87"/>
      <c r="L301" s="87"/>
      <c r="Q301" s="87"/>
      <c r="S301" s="87"/>
      <c r="U301" s="87"/>
      <c r="W301" s="87"/>
      <c r="Y301" s="87"/>
    </row>
    <row r="302" spans="8:25" x14ac:dyDescent="0.15">
      <c r="H302" s="87"/>
      <c r="J302" s="87"/>
      <c r="L302" s="87"/>
      <c r="Q302" s="87"/>
      <c r="S302" s="87"/>
      <c r="U302" s="87"/>
      <c r="W302" s="87"/>
      <c r="Y302" s="87"/>
    </row>
    <row r="303" spans="8:25" x14ac:dyDescent="0.15">
      <c r="H303" s="87"/>
      <c r="J303" s="87"/>
      <c r="L303" s="87"/>
      <c r="Q303" s="87"/>
      <c r="S303" s="87"/>
      <c r="U303" s="87"/>
      <c r="W303" s="87"/>
      <c r="Y303" s="87"/>
    </row>
    <row r="304" spans="8:25" x14ac:dyDescent="0.15">
      <c r="H304" s="87"/>
      <c r="J304" s="87"/>
      <c r="L304" s="87"/>
      <c r="Q304" s="87"/>
      <c r="S304" s="87"/>
      <c r="U304" s="87"/>
      <c r="W304" s="87"/>
      <c r="Y304" s="87"/>
    </row>
  </sheetData>
  <mergeCells count="22">
    <mergeCell ref="N7:O7"/>
    <mergeCell ref="N20:O20"/>
    <mergeCell ref="N32:O32"/>
    <mergeCell ref="L7:M7"/>
    <mergeCell ref="B7:B8"/>
    <mergeCell ref="C7:C8"/>
    <mergeCell ref="D7:D8"/>
    <mergeCell ref="E7:E8"/>
    <mergeCell ref="F7:F8"/>
    <mergeCell ref="G7:G8"/>
    <mergeCell ref="B17:G17"/>
    <mergeCell ref="B20:G21"/>
    <mergeCell ref="H20:I20"/>
    <mergeCell ref="J20:K20"/>
    <mergeCell ref="H7:I7"/>
    <mergeCell ref="J7:K7"/>
    <mergeCell ref="B32:G32"/>
    <mergeCell ref="H32:I32"/>
    <mergeCell ref="J32:K32"/>
    <mergeCell ref="L32:M32"/>
    <mergeCell ref="L20:M20"/>
    <mergeCell ref="B31:G31"/>
  </mergeCells>
  <pageMargins left="0.25" right="0.25" top="0.75" bottom="0.75" header="0.3" footer="0.3"/>
  <pageSetup scale="65" orientation="landscape" r:id="rId1"/>
  <colBreaks count="1" manualBreakCount="1">
    <brk id="16"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52"/>
  <sheetViews>
    <sheetView view="pageBreakPreview" zoomScaleNormal="100" zoomScaleSheetLayoutView="100" workbookViewId="0">
      <selection activeCell="F9" sqref="F9"/>
    </sheetView>
  </sheetViews>
  <sheetFormatPr baseColWidth="10" defaultColWidth="11.42578125" defaultRowHeight="11.25" x14ac:dyDescent="0.15"/>
  <cols>
    <col min="1" max="1" width="4.42578125" style="17" customWidth="1"/>
    <col min="2" max="2" width="33.140625" style="17" customWidth="1"/>
    <col min="3" max="6" width="14.140625" style="34" customWidth="1"/>
    <col min="7" max="7" width="14.140625" style="17" customWidth="1"/>
    <col min="8" max="8" width="1.28515625" style="3" customWidth="1"/>
    <col min="9" max="9" width="3" style="17" customWidth="1"/>
    <col min="10" max="10" width="11.42578125" style="17"/>
    <col min="11" max="11" width="11.85546875" style="17" bestFit="1" customWidth="1"/>
    <col min="12" max="12" width="11.42578125" style="17"/>
    <col min="13" max="13" width="13.85546875" style="17" customWidth="1"/>
    <col min="14" max="14" width="12.42578125" style="17" bestFit="1" customWidth="1"/>
    <col min="15" max="16384" width="11.42578125" style="17"/>
  </cols>
  <sheetData>
    <row r="1" spans="1:16" s="2" customFormat="1" ht="26.25" customHeight="1" x14ac:dyDescent="0.15">
      <c r="A1" s="1"/>
      <c r="B1" s="311" t="s">
        <v>10</v>
      </c>
      <c r="C1" s="311"/>
      <c r="D1" s="311"/>
      <c r="E1" s="311"/>
      <c r="F1" s="311"/>
      <c r="G1" s="311"/>
      <c r="J1" s="312" t="s">
        <v>83</v>
      </c>
      <c r="K1" s="312"/>
      <c r="L1" s="312"/>
      <c r="M1" s="312"/>
      <c r="N1" s="312"/>
      <c r="O1" s="312"/>
    </row>
    <row r="2" spans="1:16" s="8" customFormat="1" ht="12.75" customHeight="1" x14ac:dyDescent="0.15">
      <c r="A2" s="3"/>
      <c r="B2" s="4"/>
      <c r="C2" s="5"/>
      <c r="D2" s="6"/>
      <c r="E2" s="6"/>
      <c r="F2" s="6"/>
      <c r="G2" s="40"/>
      <c r="J2" s="305" t="s">
        <v>81</v>
      </c>
      <c r="K2" s="306"/>
      <c r="L2" s="306"/>
      <c r="M2" s="307"/>
      <c r="N2" s="313" t="s">
        <v>82</v>
      </c>
    </row>
    <row r="3" spans="1:16" s="14" customFormat="1" ht="20.100000000000001" customHeight="1" x14ac:dyDescent="0.15">
      <c r="A3" s="9"/>
      <c r="B3" s="102" t="s">
        <v>11</v>
      </c>
      <c r="C3" s="95"/>
      <c r="D3" s="91"/>
      <c r="E3" s="91"/>
      <c r="F3" s="91"/>
      <c r="G3" s="92"/>
      <c r="H3" s="13"/>
      <c r="J3" s="308"/>
      <c r="K3" s="309"/>
      <c r="L3" s="309"/>
      <c r="M3" s="310"/>
      <c r="N3" s="314"/>
      <c r="O3" s="8"/>
      <c r="P3" s="8"/>
    </row>
    <row r="4" spans="1:16" s="14" customFormat="1" ht="20.100000000000001" customHeight="1" x14ac:dyDescent="0.15">
      <c r="A4" s="9"/>
      <c r="B4" s="102" t="s">
        <v>0</v>
      </c>
      <c r="C4" s="95"/>
      <c r="D4" s="91"/>
      <c r="E4" s="91"/>
      <c r="F4" s="91"/>
      <c r="G4" s="92"/>
      <c r="H4" s="13"/>
      <c r="J4" s="302" t="s">
        <v>94</v>
      </c>
      <c r="K4" s="303"/>
      <c r="L4" s="303"/>
      <c r="M4" s="304"/>
      <c r="N4" s="150">
        <v>417328</v>
      </c>
      <c r="O4" s="8"/>
    </row>
    <row r="5" spans="1:16" s="14" customFormat="1" ht="20.100000000000001" customHeight="1" x14ac:dyDescent="0.15">
      <c r="A5" s="9"/>
      <c r="B5" s="103" t="s">
        <v>38</v>
      </c>
      <c r="C5" s="90"/>
      <c r="D5" s="91"/>
      <c r="E5" s="91"/>
      <c r="F5" s="91"/>
      <c r="G5" s="92"/>
      <c r="H5" s="13"/>
      <c r="I5" s="41"/>
      <c r="J5" s="302" t="s">
        <v>95</v>
      </c>
      <c r="K5" s="303"/>
      <c r="L5" s="303"/>
      <c r="M5" s="304"/>
      <c r="N5" s="150">
        <v>544888</v>
      </c>
      <c r="O5" s="8"/>
    </row>
    <row r="6" spans="1:16" s="14" customFormat="1" ht="20.100000000000001" customHeight="1" x14ac:dyDescent="0.15">
      <c r="A6" s="9"/>
      <c r="B6" s="103" t="s">
        <v>62</v>
      </c>
      <c r="C6" s="90"/>
      <c r="D6" s="91"/>
      <c r="E6" s="91"/>
      <c r="F6" s="91"/>
      <c r="G6" s="92"/>
      <c r="H6" s="13"/>
      <c r="I6" s="41"/>
      <c r="J6" s="302" t="s">
        <v>96</v>
      </c>
      <c r="K6" s="303"/>
      <c r="L6" s="303"/>
      <c r="M6" s="304"/>
      <c r="N6" s="150">
        <v>544888</v>
      </c>
      <c r="O6" s="8"/>
    </row>
    <row r="7" spans="1:16" s="14" customFormat="1" ht="20.100000000000001" customHeight="1" x14ac:dyDescent="0.15">
      <c r="A7" s="9"/>
      <c r="B7" s="88"/>
      <c r="C7" s="42"/>
      <c r="D7" s="11"/>
      <c r="E7" s="11"/>
      <c r="F7" s="11"/>
      <c r="G7" s="12"/>
      <c r="H7" s="13"/>
      <c r="I7" s="41"/>
      <c r="J7" s="302" t="s">
        <v>107</v>
      </c>
      <c r="K7" s="303"/>
      <c r="L7" s="303"/>
      <c r="M7" s="304"/>
      <c r="N7" s="150">
        <v>544888</v>
      </c>
      <c r="O7" s="8"/>
    </row>
    <row r="8" spans="1:16" s="14" customFormat="1" ht="20.100000000000001" customHeight="1" x14ac:dyDescent="0.15">
      <c r="A8" s="9"/>
      <c r="B8" s="88"/>
      <c r="C8" s="42"/>
      <c r="D8" s="11"/>
      <c r="E8" s="11"/>
      <c r="F8" s="11"/>
      <c r="G8" s="12"/>
      <c r="H8" s="13"/>
      <c r="I8" s="41"/>
      <c r="J8" s="302" t="s">
        <v>29</v>
      </c>
      <c r="K8" s="303"/>
      <c r="L8" s="303"/>
      <c r="M8" s="304"/>
      <c r="N8" s="150">
        <v>2051992</v>
      </c>
      <c r="O8" s="8"/>
    </row>
    <row r="9" spans="1:16" s="14" customFormat="1" ht="20.100000000000001" customHeight="1" x14ac:dyDescent="0.15">
      <c r="A9" s="9"/>
      <c r="B9" s="88"/>
      <c r="C9" s="42"/>
      <c r="D9" s="11"/>
      <c r="E9" s="11"/>
      <c r="F9" s="11"/>
      <c r="G9" s="12"/>
      <c r="H9" s="13"/>
      <c r="I9" s="41"/>
      <c r="O9" s="8"/>
    </row>
    <row r="10" spans="1:16" s="14" customFormat="1" ht="20.100000000000001" customHeight="1" x14ac:dyDescent="0.15">
      <c r="A10" s="9"/>
      <c r="B10" s="88"/>
      <c r="C10" s="42"/>
      <c r="D10" s="11"/>
      <c r="E10" s="11"/>
      <c r="F10" s="11"/>
      <c r="G10" s="12"/>
      <c r="H10" s="13"/>
      <c r="I10" s="41"/>
      <c r="O10" s="8"/>
    </row>
    <row r="11" spans="1:16" s="14" customFormat="1" ht="20.100000000000001" customHeight="1" x14ac:dyDescent="0.25">
      <c r="A11" s="9"/>
      <c r="B11" s="88"/>
      <c r="C11" s="298"/>
      <c r="D11" s="136"/>
      <c r="E11" s="136"/>
      <c r="F11" s="136"/>
      <c r="G11" s="137"/>
      <c r="H11" s="13"/>
      <c r="I11" s="41"/>
    </row>
    <row r="12" spans="1:16" s="14" customFormat="1" ht="20.100000000000001" customHeight="1" x14ac:dyDescent="0.25">
      <c r="A12" s="9"/>
      <c r="B12" s="89"/>
      <c r="C12" s="90"/>
      <c r="D12" s="91"/>
      <c r="E12" s="91"/>
      <c r="F12" s="91"/>
      <c r="G12" s="92"/>
      <c r="H12" s="13"/>
      <c r="I12" s="41"/>
    </row>
    <row r="13" spans="1:16" s="14" customFormat="1" ht="9.75" customHeight="1" x14ac:dyDescent="0.25">
      <c r="A13" s="9"/>
      <c r="B13" s="126"/>
      <c r="C13" s="9"/>
      <c r="D13" s="127"/>
      <c r="E13" s="127"/>
      <c r="F13" s="127"/>
      <c r="G13" s="127"/>
      <c r="H13" s="13"/>
      <c r="I13" s="41"/>
    </row>
    <row r="14" spans="1:16" x14ac:dyDescent="0.15">
      <c r="A14" s="3"/>
      <c r="B14" s="46" t="s">
        <v>73</v>
      </c>
      <c r="C14" s="16"/>
      <c r="D14" s="16"/>
      <c r="E14" s="16"/>
      <c r="F14" s="16"/>
      <c r="G14" s="3"/>
    </row>
    <row r="15" spans="1:16" s="18" customFormat="1" ht="26.45" customHeight="1" x14ac:dyDescent="0.25">
      <c r="A15" s="9"/>
      <c r="B15" s="96" t="s">
        <v>40</v>
      </c>
      <c r="C15" s="19" t="s">
        <v>7</v>
      </c>
      <c r="D15" s="20" t="s">
        <v>8</v>
      </c>
      <c r="E15" s="20" t="s">
        <v>9</v>
      </c>
      <c r="F15" s="20" t="s">
        <v>106</v>
      </c>
      <c r="G15" s="20" t="s">
        <v>29</v>
      </c>
      <c r="H15" s="9"/>
    </row>
    <row r="16" spans="1:16" s="25" customFormat="1" ht="25.5" customHeight="1" x14ac:dyDescent="0.25">
      <c r="B16" s="23" t="s">
        <v>12</v>
      </c>
      <c r="C16" s="48">
        <f>SUM(C17:C25)</f>
        <v>0</v>
      </c>
      <c r="D16" s="48">
        <f>SUM(D17:D25)</f>
        <v>0</v>
      </c>
      <c r="E16" s="48">
        <f>SUM(E17:E25)</f>
        <v>0</v>
      </c>
      <c r="F16" s="48">
        <f>SUM(F17:F25)</f>
        <v>0</v>
      </c>
      <c r="G16" s="48">
        <f>SUM(G17:G25)</f>
        <v>0</v>
      </c>
      <c r="H16" s="24"/>
    </row>
    <row r="17" spans="1:15" s="25" customFormat="1" ht="25.5" customHeight="1" x14ac:dyDescent="0.25">
      <c r="B17" s="30" t="s">
        <v>13</v>
      </c>
      <c r="C17" s="151">
        <f>+'2.1 PERSONNEL (M$)'!J20</f>
        <v>0</v>
      </c>
      <c r="D17" s="151">
        <f>+'2.1 PERSONNEL (M$)'!L20</f>
        <v>0</v>
      </c>
      <c r="E17" s="151">
        <f>+'2.1 PERSONNEL (M$)'!N20</f>
        <v>0</v>
      </c>
      <c r="F17" s="151">
        <f>+'2.1 PERSONNEL (M$)'!P20</f>
        <v>0</v>
      </c>
      <c r="G17" s="116">
        <f>SUM(C17:F17)</f>
        <v>0</v>
      </c>
      <c r="H17" s="24"/>
    </row>
    <row r="18" spans="1:15" s="25" customFormat="1" ht="25.5" customHeight="1" x14ac:dyDescent="0.25">
      <c r="B18" s="30" t="str">
        <f>+'2.1 PERSONNEL (M$)'!B25</f>
        <v xml:space="preserve">Postdocs </v>
      </c>
      <c r="C18" s="151">
        <f>+'2.1 PERSONNEL (M$)'!J25</f>
        <v>0</v>
      </c>
      <c r="D18" s="151">
        <f>+'2.1 PERSONNEL (M$)'!L25</f>
        <v>0</v>
      </c>
      <c r="E18" s="151">
        <f>+'2.1 PERSONNEL (M$)'!N25</f>
        <v>0</v>
      </c>
      <c r="F18" s="151">
        <f>+'2.1 PERSONNEL (M$)'!P25</f>
        <v>0</v>
      </c>
      <c r="G18" s="116">
        <f t="shared" ref="G18:G31" si="0">SUM(C18:F18)</f>
        <v>0</v>
      </c>
      <c r="H18" s="24"/>
      <c r="M18" s="300"/>
    </row>
    <row r="19" spans="1:15" s="25" customFormat="1" ht="25.5" customHeight="1" x14ac:dyDescent="0.25">
      <c r="B19" s="30" t="str">
        <f>+'2.1 PERSONNEL (M$)'!B26</f>
        <v>Phd Thesis Students</v>
      </c>
      <c r="C19" s="151">
        <f>+'2.1 PERSONNEL (M$)'!J26</f>
        <v>0</v>
      </c>
      <c r="D19" s="151">
        <f>+'2.1 PERSONNEL (M$)'!L26</f>
        <v>0</v>
      </c>
      <c r="E19" s="151">
        <f>+'2.1 PERSONNEL (M$)'!N26</f>
        <v>0</v>
      </c>
      <c r="F19" s="151">
        <f>+'2.1 PERSONNEL (M$)'!P26</f>
        <v>0</v>
      </c>
      <c r="G19" s="116">
        <f>SUM(C19:F19)</f>
        <v>0</v>
      </c>
      <c r="H19" s="24"/>
    </row>
    <row r="20" spans="1:15" s="25" customFormat="1" ht="25.5" customHeight="1" x14ac:dyDescent="0.25">
      <c r="B20" s="30" t="str">
        <f>+'2.1 PERSONNEL (M$)'!B27</f>
        <v>Master Thesis Students</v>
      </c>
      <c r="C20" s="151">
        <f>+'2.1 PERSONNEL (M$)'!J27</f>
        <v>0</v>
      </c>
      <c r="D20" s="151">
        <f>+'2.1 PERSONNEL (M$)'!L27</f>
        <v>0</v>
      </c>
      <c r="E20" s="151">
        <f>+'2.1 PERSONNEL (M$)'!N27</f>
        <v>0</v>
      </c>
      <c r="F20" s="151">
        <f>+'2.1 PERSONNEL (M$)'!P27</f>
        <v>0</v>
      </c>
      <c r="G20" s="116">
        <f>SUM(C20:F20)</f>
        <v>0</v>
      </c>
      <c r="H20" s="24"/>
    </row>
    <row r="21" spans="1:15" s="25" customFormat="1" ht="25.5" customHeight="1" x14ac:dyDescent="0.25">
      <c r="B21" s="30" t="str">
        <f>+'2.1 PERSONNEL (M$)'!B28</f>
        <v>Undergraduated Thesis Students</v>
      </c>
      <c r="C21" s="151">
        <f>+'2.1 PERSONNEL (M$)'!J28</f>
        <v>0</v>
      </c>
      <c r="D21" s="151">
        <f>+'2.1 PERSONNEL (M$)'!L28</f>
        <v>0</v>
      </c>
      <c r="E21" s="151">
        <f>+'2.1 PERSONNEL (M$)'!N28</f>
        <v>0</v>
      </c>
      <c r="F21" s="151">
        <f>+'2.1 PERSONNEL (M$)'!P28</f>
        <v>0</v>
      </c>
      <c r="G21" s="116">
        <f t="shared" si="0"/>
        <v>0</v>
      </c>
      <c r="H21" s="24"/>
    </row>
    <row r="22" spans="1:15" s="25" customFormat="1" ht="25.5" customHeight="1" x14ac:dyDescent="0.25">
      <c r="B22" s="30" t="str">
        <f>+'2.1 PERSONNEL (M$)'!B29</f>
        <v>Executive Director</v>
      </c>
      <c r="C22" s="151">
        <f>+'2.1 PERSONNEL (M$)'!J29</f>
        <v>0</v>
      </c>
      <c r="D22" s="151">
        <f>+'2.1 PERSONNEL (M$)'!L29</f>
        <v>0</v>
      </c>
      <c r="E22" s="151">
        <f>+'2.1 PERSONNEL (M$)'!N29</f>
        <v>0</v>
      </c>
      <c r="F22" s="151">
        <f>+'2.1 PERSONNEL (M$)'!P29</f>
        <v>0</v>
      </c>
      <c r="G22" s="116">
        <f t="shared" ref="G22" si="1">SUM(C22:F22)</f>
        <v>0</v>
      </c>
      <c r="H22" s="24"/>
    </row>
    <row r="23" spans="1:15" s="25" customFormat="1" ht="25.5" customHeight="1" x14ac:dyDescent="0.25">
      <c r="B23" s="30" t="str">
        <f>+'2.1 PERSONNEL (M$)'!B30</f>
        <v>Professionals and Technicians</v>
      </c>
      <c r="C23" s="151">
        <f>+'2.1 PERSONNEL (M$)'!J30</f>
        <v>0</v>
      </c>
      <c r="D23" s="151">
        <f>+'2.1 PERSONNEL (M$)'!L30</f>
        <v>0</v>
      </c>
      <c r="E23" s="151">
        <f>+'2.1 PERSONNEL (M$)'!N30</f>
        <v>0</v>
      </c>
      <c r="F23" s="151">
        <f>+'2.1 PERSONNEL (M$)'!P30</f>
        <v>0</v>
      </c>
      <c r="G23" s="116">
        <f t="shared" si="0"/>
        <v>0</v>
      </c>
      <c r="H23" s="24"/>
    </row>
    <row r="24" spans="1:15" s="25" customFormat="1" ht="25.5" customHeight="1" x14ac:dyDescent="0.25">
      <c r="B24" s="30" t="str">
        <f>+'2.1 PERSONNEL (M$)'!B31</f>
        <v>Project Administrative Staff</v>
      </c>
      <c r="C24" s="151">
        <f>+'2.1 PERSONNEL (M$)'!J31</f>
        <v>0</v>
      </c>
      <c r="D24" s="151">
        <f>+'2.1 PERSONNEL (M$)'!L31</f>
        <v>0</v>
      </c>
      <c r="E24" s="151">
        <f>+'2.1 PERSONNEL (M$)'!N31</f>
        <v>0</v>
      </c>
      <c r="F24" s="151">
        <f>+'2.1 PERSONNEL (M$)'!P31</f>
        <v>0</v>
      </c>
      <c r="G24" s="116">
        <f t="shared" si="0"/>
        <v>0</v>
      </c>
      <c r="H24" s="24"/>
    </row>
    <row r="25" spans="1:15" s="25" customFormat="1" ht="25.5" customHeight="1" x14ac:dyDescent="0.25">
      <c r="B25" s="30" t="str">
        <f>+'2.1 PERSONNEL (M$)'!B32</f>
        <v>Research Assistants</v>
      </c>
      <c r="C25" s="151">
        <f>+'2.1 PERSONNEL (M$)'!J32</f>
        <v>0</v>
      </c>
      <c r="D25" s="151">
        <f>+'2.1 PERSONNEL (M$)'!L32</f>
        <v>0</v>
      </c>
      <c r="E25" s="151">
        <f>+'2.1 PERSONNEL (M$)'!N32</f>
        <v>0</v>
      </c>
      <c r="F25" s="151">
        <f>+'2.1 PERSONNEL (M$)'!P32</f>
        <v>0</v>
      </c>
      <c r="G25" s="116">
        <f t="shared" si="0"/>
        <v>0</v>
      </c>
      <c r="H25" s="24"/>
    </row>
    <row r="26" spans="1:15" s="25" customFormat="1" ht="25.5" customHeight="1" x14ac:dyDescent="0.25">
      <c r="B26" s="23" t="s">
        <v>52</v>
      </c>
      <c r="C26" s="48">
        <f>+C27+C28</f>
        <v>0</v>
      </c>
      <c r="D26" s="48">
        <f t="shared" ref="D26:E26" si="2">+D27+D28</f>
        <v>0</v>
      </c>
      <c r="E26" s="48">
        <f t="shared" si="2"/>
        <v>0</v>
      </c>
      <c r="F26" s="48">
        <f t="shared" ref="F26:G26" si="3">+F27+F28</f>
        <v>0</v>
      </c>
      <c r="G26" s="48">
        <f t="shared" si="3"/>
        <v>0</v>
      </c>
      <c r="H26" s="24"/>
    </row>
    <row r="27" spans="1:15" s="25" customFormat="1" ht="25.5" customHeight="1" x14ac:dyDescent="0.25">
      <c r="B27" s="138" t="s">
        <v>51</v>
      </c>
      <c r="C27" s="151">
        <f>+'2.2. TICKETS &amp; PER DIEM (M$)'!C7+'2.2. TICKETS &amp; PER DIEM (M$)'!C10</f>
        <v>0</v>
      </c>
      <c r="D27" s="151">
        <f>+'2.2. TICKETS &amp; PER DIEM (M$)'!D7+'2.2. TICKETS &amp; PER DIEM (M$)'!D10</f>
        <v>0</v>
      </c>
      <c r="E27" s="151">
        <f>+'2.2. TICKETS &amp; PER DIEM (M$)'!E7+'2.2. TICKETS &amp; PER DIEM (M$)'!E10</f>
        <v>0</v>
      </c>
      <c r="F27" s="151">
        <f>+'2.2. TICKETS &amp; PER DIEM (M$)'!F7+'2.2. TICKETS &amp; PER DIEM (M$)'!F10</f>
        <v>0</v>
      </c>
      <c r="G27" s="116">
        <f t="shared" si="0"/>
        <v>0</v>
      </c>
      <c r="H27" s="24"/>
    </row>
    <row r="28" spans="1:15" s="25" customFormat="1" ht="25.5" customHeight="1" x14ac:dyDescent="0.25">
      <c r="B28" s="138" t="s">
        <v>52</v>
      </c>
      <c r="C28" s="151">
        <f>+'2.3. OPERATIONAL COST(M$)'!C20</f>
        <v>0</v>
      </c>
      <c r="D28" s="151">
        <f>+'2.3. OPERATIONAL COST(M$)'!D20</f>
        <v>0</v>
      </c>
      <c r="E28" s="151">
        <f>+'2.3. OPERATIONAL COST(M$)'!E20</f>
        <v>0</v>
      </c>
      <c r="F28" s="151">
        <f>+'2.3. OPERATIONAL COST(M$)'!F20</f>
        <v>0</v>
      </c>
      <c r="G28" s="172">
        <f t="shared" si="0"/>
        <v>0</v>
      </c>
      <c r="H28" s="24"/>
      <c r="L28" s="14"/>
      <c r="M28" s="14"/>
      <c r="N28" s="14"/>
    </row>
    <row r="29" spans="1:15" s="25" customFormat="1" ht="25.5" customHeight="1" x14ac:dyDescent="0.25">
      <c r="B29" s="23" t="s">
        <v>54</v>
      </c>
      <c r="C29" s="48">
        <f>+'2.4 EQUIPMENT (M$)'!C20</f>
        <v>0</v>
      </c>
      <c r="D29" s="48">
        <f>+'2.4 EQUIPMENT (M$)'!D20</f>
        <v>0</v>
      </c>
      <c r="E29" s="48">
        <f>+'2.4 EQUIPMENT (M$)'!E20</f>
        <v>0</v>
      </c>
      <c r="F29" s="48">
        <v>0</v>
      </c>
      <c r="G29" s="142">
        <f>SUM(C29:F29)</f>
        <v>0</v>
      </c>
      <c r="H29" s="24"/>
    </row>
    <row r="30" spans="1:15" s="25" customFormat="1" ht="25.5" customHeight="1" x14ac:dyDescent="0.25">
      <c r="B30" s="23" t="s">
        <v>67</v>
      </c>
      <c r="C30" s="48">
        <f>+'2.4 INFRAESTRUC. &amp; FURNI (M$)'!C19</f>
        <v>0</v>
      </c>
      <c r="D30" s="48">
        <f>+'2.4 INFRAESTRUC. &amp; FURNI (M$)'!D19</f>
        <v>0</v>
      </c>
      <c r="E30" s="48">
        <f>+'2.4 INFRAESTRUC. &amp; FURNI (M$)'!E19</f>
        <v>0</v>
      </c>
      <c r="F30" s="48">
        <f>+'2.4 INFRAESTRUC. &amp; FURNI (M$)'!F19</f>
        <v>0</v>
      </c>
      <c r="G30" s="142">
        <f t="shared" si="0"/>
        <v>0</v>
      </c>
      <c r="H30" s="24"/>
      <c r="J30" s="152" t="s">
        <v>86</v>
      </c>
      <c r="K30" s="122"/>
      <c r="L30" s="122"/>
      <c r="M30" s="122"/>
    </row>
    <row r="31" spans="1:15" s="25" customFormat="1" ht="25.5" customHeight="1" x14ac:dyDescent="0.25">
      <c r="B31" s="23" t="s">
        <v>53</v>
      </c>
      <c r="C31" s="47"/>
      <c r="D31" s="47"/>
      <c r="E31" s="47"/>
      <c r="F31" s="47"/>
      <c r="G31" s="144">
        <f t="shared" si="0"/>
        <v>0</v>
      </c>
      <c r="H31" s="24"/>
      <c r="J31" s="152" t="s">
        <v>7</v>
      </c>
      <c r="K31" s="152" t="s">
        <v>8</v>
      </c>
      <c r="L31" s="152" t="s">
        <v>9</v>
      </c>
      <c r="M31" s="152" t="s">
        <v>106</v>
      </c>
      <c r="N31" s="152" t="s">
        <v>29</v>
      </c>
    </row>
    <row r="32" spans="1:15" s="29" customFormat="1" ht="30" customHeight="1" x14ac:dyDescent="0.25">
      <c r="A32" s="28"/>
      <c r="B32" s="32" t="s">
        <v>87</v>
      </c>
      <c r="C32" s="33">
        <f>+C16+C26+SUM(C29:C31)</f>
        <v>0</v>
      </c>
      <c r="D32" s="33">
        <f t="shared" ref="D32:F32" si="4">+D16+D26+SUM(D29:D31)</f>
        <v>0</v>
      </c>
      <c r="E32" s="33">
        <f>+E16+E26+SUM(E29:E31)</f>
        <v>0</v>
      </c>
      <c r="F32" s="33">
        <f t="shared" si="4"/>
        <v>0</v>
      </c>
      <c r="G32" s="33">
        <f>+G16+G27+SUM(G28:G31)</f>
        <v>0</v>
      </c>
      <c r="H32" s="28"/>
      <c r="J32" s="152" t="str">
        <f>IF(C32&gt;N4,"ERROR","OK")</f>
        <v>OK</v>
      </c>
      <c r="K32" s="152" t="str">
        <f>IF(D32&gt;N5,"ERROR","OK")</f>
        <v>OK</v>
      </c>
      <c r="L32" s="152" t="str">
        <f>IF(E32&gt;N6,"ERROR","OK")</f>
        <v>OK</v>
      </c>
      <c r="M32" s="152" t="str">
        <f>IF(F32&gt;N7,"ERROR","OK")</f>
        <v>OK</v>
      </c>
      <c r="N32" s="152" t="str">
        <f>IF(G32&gt;N8,"ERROR","OK")</f>
        <v>OK</v>
      </c>
      <c r="O32" s="25"/>
    </row>
    <row r="33" spans="1:14" x14ac:dyDescent="0.15">
      <c r="H33" s="17"/>
      <c r="J33" s="25"/>
      <c r="K33" s="25"/>
      <c r="L33" s="25"/>
      <c r="M33" s="25"/>
      <c r="N33" s="25"/>
    </row>
    <row r="34" spans="1:14" ht="27" customHeight="1" x14ac:dyDescent="0.15">
      <c r="B34" s="49" t="s">
        <v>60</v>
      </c>
      <c r="C34" s="50"/>
      <c r="D34" s="50"/>
      <c r="E34" s="50"/>
      <c r="F34" s="50"/>
      <c r="G34" s="50" t="e">
        <f>+G29/G32</f>
        <v>#DIV/0!</v>
      </c>
      <c r="H34" s="17"/>
      <c r="N34" s="25"/>
    </row>
    <row r="35" spans="1:14" s="37" customFormat="1" ht="33.75" x14ac:dyDescent="0.25">
      <c r="A35" s="36"/>
      <c r="B35" s="49" t="s">
        <v>65</v>
      </c>
      <c r="C35" s="50"/>
      <c r="D35" s="50"/>
      <c r="E35" s="50"/>
      <c r="F35" s="50"/>
      <c r="G35" s="50" t="e">
        <f>+G30/G32</f>
        <v>#DIV/0!</v>
      </c>
    </row>
    <row r="36" spans="1:14" s="37" customFormat="1" ht="22.5" x14ac:dyDescent="0.25">
      <c r="A36" s="36"/>
      <c r="B36" s="49" t="s">
        <v>61</v>
      </c>
      <c r="C36" s="50">
        <f>+IF(C$32&gt;0,C31/C32,0)</f>
        <v>0</v>
      </c>
      <c r="D36" s="50">
        <f>+IF(D$32&gt;0,D31/D32,0)</f>
        <v>0</v>
      </c>
      <c r="E36" s="50">
        <f>+IF(E$32&gt;0,E31/E32,0)</f>
        <v>0</v>
      </c>
      <c r="F36" s="50">
        <f>+IF(F$32&gt;0,F31/F32,0)</f>
        <v>0</v>
      </c>
      <c r="G36" s="50"/>
    </row>
    <row r="37" spans="1:14" x14ac:dyDescent="0.15">
      <c r="H37" s="17"/>
    </row>
    <row r="38" spans="1:14" x14ac:dyDescent="0.15">
      <c r="H38" s="17"/>
    </row>
    <row r="39" spans="1:14" x14ac:dyDescent="0.15">
      <c r="H39" s="17"/>
    </row>
    <row r="40" spans="1:14" x14ac:dyDescent="0.15">
      <c r="H40" s="17"/>
    </row>
    <row r="41" spans="1:14" x14ac:dyDescent="0.15">
      <c r="H41" s="17"/>
    </row>
    <row r="42" spans="1:14" x14ac:dyDescent="0.15">
      <c r="H42" s="17"/>
    </row>
    <row r="43" spans="1:14" x14ac:dyDescent="0.15">
      <c r="C43" s="299"/>
      <c r="D43" s="299"/>
      <c r="E43" s="299"/>
      <c r="F43" s="299"/>
      <c r="G43" s="299"/>
      <c r="H43" s="17"/>
    </row>
    <row r="44" spans="1:14" x14ac:dyDescent="0.15">
      <c r="C44" s="299"/>
      <c r="H44" s="17"/>
    </row>
    <row r="45" spans="1:14" x14ac:dyDescent="0.15">
      <c r="C45" s="299"/>
      <c r="H45" s="17"/>
    </row>
    <row r="46" spans="1:14" x14ac:dyDescent="0.15">
      <c r="C46" s="299"/>
      <c r="H46" s="17"/>
    </row>
    <row r="47" spans="1:14" x14ac:dyDescent="0.15">
      <c r="C47" s="39"/>
    </row>
    <row r="48" spans="1:14" x14ac:dyDescent="0.15">
      <c r="C48" s="39"/>
    </row>
    <row r="49" spans="3:3" x14ac:dyDescent="0.15">
      <c r="C49" s="39"/>
    </row>
    <row r="50" spans="3:3" x14ac:dyDescent="0.15">
      <c r="C50" s="39"/>
    </row>
    <row r="51" spans="3:3" x14ac:dyDescent="0.15">
      <c r="C51" s="39"/>
    </row>
    <row r="52" spans="3:3" x14ac:dyDescent="0.15">
      <c r="C52" s="39"/>
    </row>
  </sheetData>
  <mergeCells count="9">
    <mergeCell ref="J6:M6"/>
    <mergeCell ref="J2:M3"/>
    <mergeCell ref="J7:M7"/>
    <mergeCell ref="J8:M8"/>
    <mergeCell ref="B1:G1"/>
    <mergeCell ref="J1:O1"/>
    <mergeCell ref="N2:N3"/>
    <mergeCell ref="J4:M4"/>
    <mergeCell ref="J5:M5"/>
  </mergeCells>
  <phoneticPr fontId="11" type="noConversion"/>
  <conditionalFormatting sqref="C3:G4">
    <cfRule type="cellIs" dxfId="15" priority="10" stopIfTrue="1" operator="equal">
      <formula>0</formula>
    </cfRule>
  </conditionalFormatting>
  <conditionalFormatting sqref="G35">
    <cfRule type="cellIs" dxfId="14" priority="8" stopIfTrue="1" operator="greaterThan">
      <formula>0.1</formula>
    </cfRule>
  </conditionalFormatting>
  <conditionalFormatting sqref="C36:G36">
    <cfRule type="cellIs" dxfId="13" priority="9" stopIfTrue="1" operator="greaterThan">
      <formula>0.05</formula>
    </cfRule>
  </conditionalFormatting>
  <conditionalFormatting sqref="G34">
    <cfRule type="cellIs" dxfId="12" priority="7" stopIfTrue="1" operator="greaterThan">
      <formula>0.2</formula>
    </cfRule>
  </conditionalFormatting>
  <conditionalFormatting sqref="J32:N32">
    <cfRule type="containsText" dxfId="11" priority="3" operator="containsText" text="SELECT ONLY ONE">
      <formula>NOT(ISERROR(SEARCH("SELECT ONLY ONE",J32)))</formula>
    </cfRule>
    <cfRule type="containsText" dxfId="10" priority="4" operator="containsText" text="ERROR">
      <formula>NOT(ISERROR(SEARCH("ERROR",J32)))</formula>
    </cfRule>
  </conditionalFormatting>
  <dataValidations count="3">
    <dataValidation operator="lessThan" allowBlank="1" showInputMessage="1" showErrorMessage="1" error="El monto asignado al ítem excede el porcentaje autorizado por Bases" sqref="C34:G35" xr:uid="{00000000-0002-0000-0100-000000000000}"/>
    <dataValidation type="decimal" operator="greaterThan" allowBlank="1" showInputMessage="1" showErrorMessage="1" error="lllloooooooooooooo" sqref="C38" xr:uid="{00000000-0002-0000-0100-000001000000}">
      <formula1>0.1</formula1>
    </dataValidation>
    <dataValidation operator="greaterThan" allowBlank="1" showInputMessage="1" showErrorMessage="1" error="cuec" sqref="C39" xr:uid="{00000000-0002-0000-0100-000002000000}"/>
  </dataValidations>
  <pageMargins left="0.7" right="0.7" top="0.75" bottom="0.75" header="0.3" footer="0.3"/>
  <pageSetup scale="82" orientation="portrait" r:id="rId1"/>
  <colBreaks count="1" manualBreakCount="1">
    <brk id="8" max="1048575" man="1"/>
  </col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Y56"/>
  <sheetViews>
    <sheetView view="pageBreakPreview" topLeftCell="A4" zoomScaleNormal="100" zoomScaleSheetLayoutView="100" workbookViewId="0">
      <selection activeCell="E12" sqref="E12"/>
    </sheetView>
  </sheetViews>
  <sheetFormatPr baseColWidth="10" defaultRowHeight="15" x14ac:dyDescent="0.25"/>
  <cols>
    <col min="1" max="1" width="2" customWidth="1"/>
    <col min="2" max="2" width="27.28515625" customWidth="1"/>
    <col min="3" max="7" width="14.42578125" customWidth="1"/>
    <col min="9" max="9" width="1.5703125" customWidth="1"/>
  </cols>
  <sheetData>
    <row r="1" spans="2:25" s="3" customFormat="1" ht="24" customHeight="1" x14ac:dyDescent="0.15">
      <c r="B1" s="56" t="s">
        <v>58</v>
      </c>
      <c r="C1" s="54"/>
      <c r="E1" s="55"/>
      <c r="F1" s="55"/>
      <c r="I1" s="16"/>
      <c r="J1" s="16"/>
      <c r="K1" s="16"/>
      <c r="L1" s="16"/>
      <c r="M1" s="16"/>
      <c r="N1" s="16"/>
      <c r="O1" s="16"/>
      <c r="P1" s="16"/>
      <c r="Q1" s="16"/>
      <c r="R1" s="16"/>
      <c r="S1" s="16"/>
      <c r="T1" s="16"/>
      <c r="U1" s="16"/>
      <c r="V1" s="16"/>
      <c r="W1" s="16"/>
      <c r="X1" s="16"/>
      <c r="Y1" s="16"/>
    </row>
    <row r="2" spans="2:25" s="3" customFormat="1" ht="11.25" x14ac:dyDescent="0.15">
      <c r="B2" s="9"/>
      <c r="C2" s="9"/>
      <c r="E2" s="55"/>
      <c r="F2" s="55"/>
      <c r="I2" s="16"/>
      <c r="J2" s="16"/>
      <c r="K2" s="16"/>
      <c r="L2" s="16"/>
      <c r="M2" s="16"/>
      <c r="N2" s="16"/>
      <c r="O2" s="16"/>
      <c r="P2" s="16"/>
      <c r="Q2" s="16"/>
      <c r="R2" s="16"/>
      <c r="S2" s="16"/>
      <c r="T2" s="16"/>
      <c r="U2" s="16"/>
      <c r="V2" s="16"/>
      <c r="W2" s="16"/>
      <c r="X2" s="16"/>
      <c r="Y2" s="16"/>
    </row>
    <row r="3" spans="2:25" s="56" customFormat="1" ht="27" customHeight="1" x14ac:dyDescent="0.25">
      <c r="B3" s="57" t="s">
        <v>37</v>
      </c>
      <c r="C3" s="301">
        <f>+'2. ANID BUDGET (USD)'!C3</f>
        <v>0</v>
      </c>
      <c r="D3" s="301"/>
      <c r="E3" s="301"/>
      <c r="F3" s="301"/>
      <c r="G3" s="301"/>
      <c r="I3" s="59"/>
      <c r="J3" s="59"/>
      <c r="K3" s="59"/>
      <c r="L3" s="59"/>
      <c r="M3" s="59"/>
      <c r="N3" s="59"/>
      <c r="O3" s="59"/>
      <c r="P3" s="59"/>
      <c r="Q3" s="59"/>
      <c r="R3" s="59"/>
      <c r="S3" s="59"/>
      <c r="T3" s="59"/>
      <c r="U3" s="59"/>
      <c r="V3" s="59"/>
      <c r="W3" s="59"/>
      <c r="X3" s="59"/>
      <c r="Y3" s="59"/>
    </row>
    <row r="4" spans="2:25" s="56" customFormat="1" ht="27" customHeight="1" x14ac:dyDescent="0.25">
      <c r="B4" s="128" t="s">
        <v>79</v>
      </c>
      <c r="C4" s="129"/>
      <c r="D4" s="129">
        <f>+'1. TOTAL BUDGET USD'!E12</f>
        <v>850</v>
      </c>
      <c r="E4" s="130" t="s">
        <v>80</v>
      </c>
      <c r="F4" s="57"/>
      <c r="G4" s="57"/>
      <c r="I4" s="59"/>
      <c r="J4" s="59"/>
      <c r="K4" s="59"/>
      <c r="L4" s="59"/>
      <c r="M4" s="59"/>
      <c r="N4" s="59"/>
      <c r="O4" s="59"/>
      <c r="P4" s="59"/>
      <c r="Q4" s="59"/>
      <c r="R4" s="59"/>
      <c r="S4" s="59"/>
      <c r="T4" s="59"/>
      <c r="U4" s="59"/>
      <c r="V4" s="59"/>
      <c r="W4" s="59"/>
      <c r="X4" s="59"/>
      <c r="Y4" s="59"/>
    </row>
    <row r="5" spans="2:25" s="9" customFormat="1" ht="11.25" x14ac:dyDescent="0.25">
      <c r="B5" s="60" t="s">
        <v>89</v>
      </c>
      <c r="D5" s="56"/>
      <c r="E5" s="58"/>
      <c r="F5" s="58"/>
      <c r="G5" s="56"/>
      <c r="H5" s="56"/>
      <c r="I5" s="53"/>
      <c r="J5" s="53"/>
      <c r="K5" s="53"/>
      <c r="L5" s="53"/>
      <c r="M5" s="53"/>
      <c r="N5" s="53"/>
      <c r="O5" s="53"/>
      <c r="P5" s="53"/>
      <c r="Q5" s="53"/>
      <c r="R5" s="53"/>
      <c r="S5" s="53"/>
      <c r="T5" s="53"/>
      <c r="U5" s="53"/>
      <c r="V5" s="53"/>
      <c r="W5" s="53"/>
      <c r="X5" s="53"/>
      <c r="Y5" s="53"/>
    </row>
    <row r="6" spans="2:25" s="9" customFormat="1" ht="23.65" customHeight="1" x14ac:dyDescent="0.25">
      <c r="B6" s="96" t="s">
        <v>42</v>
      </c>
      <c r="C6" s="19" t="s">
        <v>7</v>
      </c>
      <c r="D6" s="20" t="s">
        <v>8</v>
      </c>
      <c r="E6" s="20" t="s">
        <v>9</v>
      </c>
      <c r="F6" s="20" t="s">
        <v>106</v>
      </c>
      <c r="G6" s="20" t="s">
        <v>29</v>
      </c>
      <c r="H6" s="56"/>
      <c r="I6" s="53"/>
      <c r="J6" s="53"/>
      <c r="K6" s="53"/>
      <c r="L6" s="53"/>
      <c r="M6" s="53"/>
      <c r="N6" s="53"/>
      <c r="O6" s="53"/>
      <c r="P6" s="53"/>
      <c r="Q6" s="53"/>
      <c r="R6" s="53"/>
      <c r="S6" s="53"/>
      <c r="T6" s="53"/>
      <c r="U6" s="53"/>
      <c r="V6" s="53"/>
      <c r="W6" s="53"/>
      <c r="X6" s="53"/>
      <c r="Y6" s="53"/>
    </row>
    <row r="7" spans="2:25" ht="18" customHeight="1" x14ac:dyDescent="0.25">
      <c r="B7" s="105" t="s">
        <v>43</v>
      </c>
      <c r="C7" s="180">
        <f>SUM(C8:C9)</f>
        <v>0</v>
      </c>
      <c r="D7" s="180">
        <f>SUM(D8:D9)</f>
        <v>0</v>
      </c>
      <c r="E7" s="180">
        <f>SUM(E8:E9)</f>
        <v>0</v>
      </c>
      <c r="F7" s="180">
        <f>SUM(F8:F9)</f>
        <v>0</v>
      </c>
      <c r="G7" s="180">
        <f>SUM(G8:G9)</f>
        <v>0</v>
      </c>
    </row>
    <row r="8" spans="2:25" ht="18" customHeight="1" x14ac:dyDescent="0.25">
      <c r="B8" s="104" t="s">
        <v>44</v>
      </c>
      <c r="C8" s="176">
        <f>+'2.2. TICKETS &amp; PER DIEM (M$)'!C8/$D$4</f>
        <v>0</v>
      </c>
      <c r="D8" s="176">
        <f>+'2.2. TICKETS &amp; PER DIEM (M$)'!D8/$D$4</f>
        <v>0</v>
      </c>
      <c r="E8" s="176">
        <f>+'2.2. TICKETS &amp; PER DIEM (M$)'!E8/$D$4</f>
        <v>0</v>
      </c>
      <c r="F8" s="176">
        <f>+'2.2. TICKETS &amp; PER DIEM (M$)'!F8/$D$4</f>
        <v>0</v>
      </c>
      <c r="G8" s="272">
        <f>SUM(C8:F8)</f>
        <v>0</v>
      </c>
    </row>
    <row r="9" spans="2:25" ht="18" customHeight="1" x14ac:dyDescent="0.25">
      <c r="B9" s="27" t="s">
        <v>47</v>
      </c>
      <c r="C9" s="176">
        <f>+'2.2. TICKETS &amp; PER DIEM (M$)'!C9/$D$4</f>
        <v>0</v>
      </c>
      <c r="D9" s="176">
        <f>+'2.2. TICKETS &amp; PER DIEM (M$)'!D9/$D$4</f>
        <v>0</v>
      </c>
      <c r="E9" s="176">
        <f>+'2.2. TICKETS &amp; PER DIEM (M$)'!E9/$D$4</f>
        <v>0</v>
      </c>
      <c r="F9" s="176">
        <f>+'2.2. TICKETS &amp; PER DIEM (M$)'!F9/$D$4</f>
        <v>0</v>
      </c>
      <c r="G9" s="177">
        <f>SUM(C9:F9)</f>
        <v>0</v>
      </c>
    </row>
    <row r="10" spans="2:25" ht="18" customHeight="1" x14ac:dyDescent="0.25">
      <c r="B10" s="105" t="s">
        <v>41</v>
      </c>
      <c r="C10" s="180">
        <f>SUM(C11:C12)</f>
        <v>0</v>
      </c>
      <c r="D10" s="180">
        <f>SUM(D11:D12)</f>
        <v>0</v>
      </c>
      <c r="E10" s="180">
        <f>SUM(E11:E12)</f>
        <v>0</v>
      </c>
      <c r="F10" s="180">
        <f>SUM(F11:F12)</f>
        <v>0</v>
      </c>
      <c r="G10" s="180">
        <f>SUM(G11:G12)</f>
        <v>0</v>
      </c>
    </row>
    <row r="11" spans="2:25" ht="18" customHeight="1" x14ac:dyDescent="0.25">
      <c r="B11" s="104" t="s">
        <v>45</v>
      </c>
      <c r="C11" s="176">
        <f>+'2.2. TICKETS &amp; PER DIEM (M$)'!C11/$D$4</f>
        <v>0</v>
      </c>
      <c r="D11" s="176">
        <f>+'2.2. TICKETS &amp; PER DIEM (M$)'!D11/$D$4</f>
        <v>0</v>
      </c>
      <c r="E11" s="176">
        <f>+'2.2. TICKETS &amp; PER DIEM (M$)'!E11/$D$4</f>
        <v>0</v>
      </c>
      <c r="F11" s="176">
        <f>+'2.2. TICKETS &amp; PER DIEM (M$)'!F11/$D$4</f>
        <v>0</v>
      </c>
      <c r="G11" s="272">
        <f>SUM(C11:F11)</f>
        <v>0</v>
      </c>
    </row>
    <row r="12" spans="2:25" ht="18" customHeight="1" x14ac:dyDescent="0.25">
      <c r="B12" s="31" t="s">
        <v>46</v>
      </c>
      <c r="C12" s="176">
        <f>+'2.2. TICKETS &amp; PER DIEM (M$)'!C12/$D$4</f>
        <v>0</v>
      </c>
      <c r="D12" s="176">
        <f>+'2.2. TICKETS &amp; PER DIEM (M$)'!D12/$D$4</f>
        <v>0</v>
      </c>
      <c r="E12" s="176">
        <f>+'2.2. TICKETS &amp; PER DIEM (M$)'!E12/$D$4</f>
        <v>0</v>
      </c>
      <c r="F12" s="176">
        <f>+'2.2. TICKETS &amp; PER DIEM (M$)'!F12/$D$4</f>
        <v>0</v>
      </c>
      <c r="G12" s="177">
        <f>SUM(C12:F12)</f>
        <v>0</v>
      </c>
    </row>
    <row r="14" spans="2:25" ht="27.75" customHeight="1" x14ac:dyDescent="0.25">
      <c r="B14" s="430" t="s">
        <v>48</v>
      </c>
      <c r="C14" s="431"/>
      <c r="D14" s="431"/>
      <c r="E14" s="431"/>
      <c r="F14" s="431"/>
      <c r="G14" s="431"/>
      <c r="H14" s="432"/>
    </row>
    <row r="16" spans="2:25" ht="14.45" customHeight="1" x14ac:dyDescent="0.25">
      <c r="B16" s="356" t="s">
        <v>49</v>
      </c>
      <c r="C16" s="357"/>
      <c r="D16" s="357"/>
      <c r="E16" s="357"/>
      <c r="F16" s="357"/>
      <c r="G16" s="357"/>
      <c r="H16" s="358"/>
    </row>
    <row r="17" spans="2:8" x14ac:dyDescent="0.25">
      <c r="B17" s="359">
        <f>'2.2. TICKETS &amp; PER DIEM (M$)'!B17</f>
        <v>0</v>
      </c>
      <c r="C17" s="360"/>
      <c r="D17" s="360"/>
      <c r="E17" s="360"/>
      <c r="F17" s="360"/>
      <c r="G17" s="360"/>
      <c r="H17" s="361"/>
    </row>
    <row r="18" spans="2:8" x14ac:dyDescent="0.25">
      <c r="B18" s="362"/>
      <c r="C18" s="363"/>
      <c r="D18" s="363"/>
      <c r="E18" s="363"/>
      <c r="F18" s="363"/>
      <c r="G18" s="363"/>
      <c r="H18" s="364"/>
    </row>
    <row r="19" spans="2:8" x14ac:dyDescent="0.25">
      <c r="B19" s="362"/>
      <c r="C19" s="363"/>
      <c r="D19" s="363"/>
      <c r="E19" s="363"/>
      <c r="F19" s="363"/>
      <c r="G19" s="363"/>
      <c r="H19" s="364"/>
    </row>
    <row r="20" spans="2:8" x14ac:dyDescent="0.25">
      <c r="B20" s="362"/>
      <c r="C20" s="363"/>
      <c r="D20" s="363"/>
      <c r="E20" s="363"/>
      <c r="F20" s="363"/>
      <c r="G20" s="363"/>
      <c r="H20" s="364"/>
    </row>
    <row r="21" spans="2:8" x14ac:dyDescent="0.25">
      <c r="B21" s="362"/>
      <c r="C21" s="363"/>
      <c r="D21" s="363"/>
      <c r="E21" s="363"/>
      <c r="F21" s="363"/>
      <c r="G21" s="363"/>
      <c r="H21" s="364"/>
    </row>
    <row r="22" spans="2:8" x14ac:dyDescent="0.25">
      <c r="B22" s="362"/>
      <c r="C22" s="363"/>
      <c r="D22" s="363"/>
      <c r="E22" s="363"/>
      <c r="F22" s="363"/>
      <c r="G22" s="363"/>
      <c r="H22" s="364"/>
    </row>
    <row r="23" spans="2:8" x14ac:dyDescent="0.25">
      <c r="B23" s="362"/>
      <c r="C23" s="363"/>
      <c r="D23" s="363"/>
      <c r="E23" s="363"/>
      <c r="F23" s="363"/>
      <c r="G23" s="363"/>
      <c r="H23" s="364"/>
    </row>
    <row r="24" spans="2:8" x14ac:dyDescent="0.25">
      <c r="B24" s="362"/>
      <c r="C24" s="363"/>
      <c r="D24" s="363"/>
      <c r="E24" s="363"/>
      <c r="F24" s="363"/>
      <c r="G24" s="363"/>
      <c r="H24" s="364"/>
    </row>
    <row r="25" spans="2:8" x14ac:dyDescent="0.25">
      <c r="B25" s="362"/>
      <c r="C25" s="363"/>
      <c r="D25" s="363"/>
      <c r="E25" s="363"/>
      <c r="F25" s="363"/>
      <c r="G25" s="363"/>
      <c r="H25" s="364"/>
    </row>
    <row r="26" spans="2:8" x14ac:dyDescent="0.25">
      <c r="B26" s="362"/>
      <c r="C26" s="363"/>
      <c r="D26" s="363"/>
      <c r="E26" s="363"/>
      <c r="F26" s="363"/>
      <c r="G26" s="363"/>
      <c r="H26" s="364"/>
    </row>
    <row r="27" spans="2:8" x14ac:dyDescent="0.25">
      <c r="B27" s="362"/>
      <c r="C27" s="363"/>
      <c r="D27" s="363"/>
      <c r="E27" s="363"/>
      <c r="F27" s="363"/>
      <c r="G27" s="363"/>
      <c r="H27" s="364"/>
    </row>
    <row r="28" spans="2:8" x14ac:dyDescent="0.25">
      <c r="B28" s="362"/>
      <c r="C28" s="363"/>
      <c r="D28" s="363"/>
      <c r="E28" s="363"/>
      <c r="F28" s="363"/>
      <c r="G28" s="363"/>
      <c r="H28" s="364"/>
    </row>
    <row r="29" spans="2:8" x14ac:dyDescent="0.25">
      <c r="B29" s="362"/>
      <c r="C29" s="363"/>
      <c r="D29" s="363"/>
      <c r="E29" s="363"/>
      <c r="F29" s="363"/>
      <c r="G29" s="363"/>
      <c r="H29" s="364"/>
    </row>
    <row r="30" spans="2:8" x14ac:dyDescent="0.25">
      <c r="B30" s="362"/>
      <c r="C30" s="363"/>
      <c r="D30" s="363"/>
      <c r="E30" s="363"/>
      <c r="F30" s="363"/>
      <c r="G30" s="363"/>
      <c r="H30" s="364"/>
    </row>
    <row r="31" spans="2:8" x14ac:dyDescent="0.25">
      <c r="B31" s="362"/>
      <c r="C31" s="363"/>
      <c r="D31" s="363"/>
      <c r="E31" s="363"/>
      <c r="F31" s="363"/>
      <c r="G31" s="363"/>
      <c r="H31" s="364"/>
    </row>
    <row r="32" spans="2:8" x14ac:dyDescent="0.25">
      <c r="B32" s="362"/>
      <c r="C32" s="363"/>
      <c r="D32" s="363"/>
      <c r="E32" s="363"/>
      <c r="F32" s="363"/>
      <c r="G32" s="363"/>
      <c r="H32" s="364"/>
    </row>
    <row r="33" spans="2:8" x14ac:dyDescent="0.25">
      <c r="B33" s="362"/>
      <c r="C33" s="363"/>
      <c r="D33" s="363"/>
      <c r="E33" s="363"/>
      <c r="F33" s="363"/>
      <c r="G33" s="363"/>
      <c r="H33" s="364"/>
    </row>
    <row r="34" spans="2:8" x14ac:dyDescent="0.25">
      <c r="B34" s="362"/>
      <c r="C34" s="363"/>
      <c r="D34" s="363"/>
      <c r="E34" s="363"/>
      <c r="F34" s="363"/>
      <c r="G34" s="363"/>
      <c r="H34" s="364"/>
    </row>
    <row r="35" spans="2:8" x14ac:dyDescent="0.25">
      <c r="B35" s="362"/>
      <c r="C35" s="363"/>
      <c r="D35" s="363"/>
      <c r="E35" s="363"/>
      <c r="F35" s="363"/>
      <c r="G35" s="363"/>
      <c r="H35" s="364"/>
    </row>
    <row r="36" spans="2:8" x14ac:dyDescent="0.25">
      <c r="B36" s="362"/>
      <c r="C36" s="363"/>
      <c r="D36" s="363"/>
      <c r="E36" s="363"/>
      <c r="F36" s="363"/>
      <c r="G36" s="363"/>
      <c r="H36" s="364"/>
    </row>
    <row r="37" spans="2:8" x14ac:dyDescent="0.25">
      <c r="B37" s="362"/>
      <c r="C37" s="363"/>
      <c r="D37" s="363"/>
      <c r="E37" s="363"/>
      <c r="F37" s="363"/>
      <c r="G37" s="363"/>
      <c r="H37" s="364"/>
    </row>
    <row r="38" spans="2:8" x14ac:dyDescent="0.25">
      <c r="B38" s="362"/>
      <c r="C38" s="363"/>
      <c r="D38" s="363"/>
      <c r="E38" s="363"/>
      <c r="F38" s="363"/>
      <c r="G38" s="363"/>
      <c r="H38" s="364"/>
    </row>
    <row r="39" spans="2:8" x14ac:dyDescent="0.25">
      <c r="B39" s="362"/>
      <c r="C39" s="363"/>
      <c r="D39" s="363"/>
      <c r="E39" s="363"/>
      <c r="F39" s="363"/>
      <c r="G39" s="363"/>
      <c r="H39" s="364"/>
    </row>
    <row r="40" spans="2:8" x14ac:dyDescent="0.25">
      <c r="B40" s="362"/>
      <c r="C40" s="363"/>
      <c r="D40" s="363"/>
      <c r="E40" s="363"/>
      <c r="F40" s="363"/>
      <c r="G40" s="363"/>
      <c r="H40" s="364"/>
    </row>
    <row r="41" spans="2:8" x14ac:dyDescent="0.25">
      <c r="B41" s="362"/>
      <c r="C41" s="363"/>
      <c r="D41" s="363"/>
      <c r="E41" s="363"/>
      <c r="F41" s="363"/>
      <c r="G41" s="363"/>
      <c r="H41" s="364"/>
    </row>
    <row r="42" spans="2:8" x14ac:dyDescent="0.25">
      <c r="B42" s="362"/>
      <c r="C42" s="363"/>
      <c r="D42" s="363"/>
      <c r="E42" s="363"/>
      <c r="F42" s="363"/>
      <c r="G42" s="363"/>
      <c r="H42" s="364"/>
    </row>
    <row r="43" spans="2:8" x14ac:dyDescent="0.25">
      <c r="B43" s="362"/>
      <c r="C43" s="363"/>
      <c r="D43" s="363"/>
      <c r="E43" s="363"/>
      <c r="F43" s="363"/>
      <c r="G43" s="363"/>
      <c r="H43" s="364"/>
    </row>
    <row r="44" spans="2:8" x14ac:dyDescent="0.25">
      <c r="B44" s="365"/>
      <c r="C44" s="366"/>
      <c r="D44" s="366"/>
      <c r="E44" s="366"/>
      <c r="F44" s="366"/>
      <c r="G44" s="366"/>
      <c r="H44" s="367"/>
    </row>
    <row r="45" spans="2:8" x14ac:dyDescent="0.25">
      <c r="B45" s="17"/>
      <c r="C45" s="17"/>
      <c r="D45" s="17"/>
      <c r="E45" s="17"/>
      <c r="F45" s="17"/>
      <c r="G45" s="17"/>
      <c r="H45" s="17"/>
    </row>
    <row r="46" spans="2:8" x14ac:dyDescent="0.25">
      <c r="B46" s="17"/>
      <c r="C46" s="17"/>
      <c r="D46" s="17"/>
      <c r="E46" s="17"/>
      <c r="F46" s="17"/>
      <c r="G46" s="17"/>
      <c r="H46" s="17"/>
    </row>
    <row r="47" spans="2:8" x14ac:dyDescent="0.25">
      <c r="B47" s="17"/>
      <c r="C47" s="17"/>
      <c r="D47" s="17"/>
      <c r="E47" s="17"/>
      <c r="F47" s="17"/>
      <c r="G47" s="17"/>
      <c r="H47" s="17"/>
    </row>
    <row r="48" spans="2:8" x14ac:dyDescent="0.25">
      <c r="B48" s="17"/>
      <c r="C48" s="17"/>
      <c r="D48" s="17"/>
      <c r="E48" s="17"/>
      <c r="F48" s="17"/>
      <c r="G48" s="17"/>
      <c r="H48" s="17"/>
    </row>
    <row r="49" spans="2:8" x14ac:dyDescent="0.25">
      <c r="B49" s="17"/>
      <c r="C49" s="17"/>
      <c r="D49" s="17"/>
      <c r="E49" s="17"/>
      <c r="F49" s="17"/>
      <c r="G49" s="17"/>
      <c r="H49" s="17"/>
    </row>
    <row r="50" spans="2:8" x14ac:dyDescent="0.25">
      <c r="B50" s="17"/>
      <c r="C50" s="17"/>
      <c r="D50" s="17"/>
      <c r="E50" s="17"/>
      <c r="F50" s="17"/>
      <c r="G50" s="17"/>
      <c r="H50" s="17"/>
    </row>
    <row r="51" spans="2:8" x14ac:dyDescent="0.25">
      <c r="B51" s="17"/>
      <c r="C51" s="17"/>
      <c r="D51" s="17"/>
      <c r="E51" s="17"/>
      <c r="F51" s="17"/>
      <c r="G51" s="17"/>
      <c r="H51" s="17"/>
    </row>
    <row r="52" spans="2:8" x14ac:dyDescent="0.25">
      <c r="B52" s="17"/>
      <c r="C52" s="17"/>
      <c r="D52" s="17"/>
      <c r="E52" s="17"/>
      <c r="F52" s="17"/>
      <c r="G52" s="17"/>
      <c r="H52" s="17"/>
    </row>
    <row r="53" spans="2:8" x14ac:dyDescent="0.25">
      <c r="B53" s="17"/>
      <c r="C53" s="17"/>
      <c r="D53" s="17"/>
      <c r="E53" s="17"/>
      <c r="F53" s="17"/>
      <c r="G53" s="17"/>
      <c r="H53" s="17"/>
    </row>
    <row r="54" spans="2:8" x14ac:dyDescent="0.25">
      <c r="B54" s="17"/>
      <c r="C54" s="17"/>
      <c r="D54" s="17"/>
      <c r="E54" s="17"/>
      <c r="F54" s="17"/>
      <c r="G54" s="17"/>
      <c r="H54" s="17"/>
    </row>
    <row r="55" spans="2:8" x14ac:dyDescent="0.25">
      <c r="B55" s="17"/>
      <c r="C55" s="17"/>
      <c r="D55" s="17"/>
      <c r="E55" s="17"/>
      <c r="F55" s="17"/>
      <c r="G55" s="17"/>
      <c r="H55" s="17"/>
    </row>
    <row r="56" spans="2:8" x14ac:dyDescent="0.25">
      <c r="B56" s="106"/>
      <c r="C56" s="106"/>
      <c r="D56" s="106"/>
      <c r="E56" s="106"/>
      <c r="F56" s="106"/>
      <c r="G56" s="106"/>
      <c r="H56" s="106"/>
    </row>
  </sheetData>
  <mergeCells count="4">
    <mergeCell ref="C3:G3"/>
    <mergeCell ref="B16:H16"/>
    <mergeCell ref="B14:H14"/>
    <mergeCell ref="B17:H44"/>
  </mergeCells>
  <pageMargins left="0.25" right="0.25" top="0.75" bottom="0.75" header="0.3" footer="0.3"/>
  <pageSetup scale="9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BD5F5-5F27-4F69-99C5-057F496A716F}">
  <dimension ref="B1:Y65"/>
  <sheetViews>
    <sheetView view="pageBreakPreview" topLeftCell="A4" zoomScale="80" zoomScaleNormal="100" zoomScaleSheetLayoutView="80" workbookViewId="0">
      <selection activeCell="E12" sqref="E12"/>
    </sheetView>
  </sheetViews>
  <sheetFormatPr baseColWidth="10" defaultRowHeight="15" x14ac:dyDescent="0.25"/>
  <cols>
    <col min="1" max="1" width="2" customWidth="1"/>
    <col min="2" max="2" width="29.28515625" customWidth="1"/>
    <col min="3" max="7" width="14.42578125" customWidth="1"/>
    <col min="8" max="8" width="1.5703125" customWidth="1"/>
    <col min="17" max="17" width="1.85546875" customWidth="1"/>
  </cols>
  <sheetData>
    <row r="1" spans="2:25" s="3" customFormat="1" ht="24" customHeight="1" x14ac:dyDescent="0.15">
      <c r="B1" s="56" t="s">
        <v>104</v>
      </c>
      <c r="C1" s="54"/>
      <c r="E1" s="55"/>
      <c r="F1" s="55"/>
      <c r="H1" s="16"/>
      <c r="I1" s="16"/>
      <c r="J1" s="16"/>
      <c r="K1" s="16"/>
      <c r="L1" s="16"/>
      <c r="M1" s="16"/>
      <c r="N1" s="16"/>
      <c r="O1" s="16"/>
      <c r="P1" s="16"/>
      <c r="Q1" s="16"/>
      <c r="R1" s="16"/>
      <c r="S1" s="16"/>
      <c r="T1" s="16"/>
      <c r="U1" s="16"/>
      <c r="V1" s="16"/>
      <c r="W1" s="16"/>
      <c r="X1" s="16"/>
    </row>
    <row r="2" spans="2:25" s="3" customFormat="1" ht="11.25" x14ac:dyDescent="0.15">
      <c r="B2" s="9"/>
      <c r="C2" s="9"/>
      <c r="E2" s="55"/>
      <c r="F2" s="55"/>
      <c r="H2" s="16"/>
      <c r="I2" s="16"/>
      <c r="J2" s="16"/>
      <c r="K2" s="16"/>
      <c r="L2" s="16"/>
      <c r="M2" s="16"/>
      <c r="N2" s="16"/>
      <c r="O2" s="16"/>
      <c r="P2" s="16"/>
      <c r="Q2" s="16"/>
      <c r="R2" s="16"/>
      <c r="S2" s="16"/>
      <c r="T2" s="16"/>
      <c r="U2" s="16"/>
      <c r="V2" s="16"/>
      <c r="W2" s="16"/>
      <c r="X2" s="16"/>
    </row>
    <row r="3" spans="2:25" s="56" customFormat="1" ht="27" customHeight="1" x14ac:dyDescent="0.25">
      <c r="B3" s="57" t="s">
        <v>37</v>
      </c>
      <c r="C3" s="301">
        <f>+'2. ANID BUDGET (USD)'!C3</f>
        <v>0</v>
      </c>
      <c r="D3" s="301"/>
      <c r="E3" s="301"/>
      <c r="F3" s="301"/>
      <c r="G3" s="301"/>
      <c r="H3" s="59"/>
      <c r="I3" s="59"/>
      <c r="J3" s="59"/>
      <c r="K3" s="59"/>
      <c r="L3" s="59"/>
      <c r="M3" s="59"/>
      <c r="N3" s="59"/>
      <c r="O3" s="59"/>
      <c r="P3" s="59"/>
      <c r="Q3" s="59"/>
      <c r="R3" s="59"/>
      <c r="S3" s="59"/>
      <c r="T3" s="59"/>
      <c r="U3" s="59"/>
      <c r="V3" s="59"/>
      <c r="W3" s="59"/>
      <c r="X3" s="59"/>
    </row>
    <row r="4" spans="2:25" s="56" customFormat="1" ht="27" customHeight="1" x14ac:dyDescent="0.25">
      <c r="B4" s="128" t="s">
        <v>79</v>
      </c>
      <c r="C4" s="129"/>
      <c r="D4" s="129">
        <f>+'1. TOTAL BUDGET USD'!E12</f>
        <v>850</v>
      </c>
      <c r="E4" s="130" t="s">
        <v>80</v>
      </c>
      <c r="F4" s="57"/>
      <c r="G4" s="57"/>
      <c r="H4" s="59"/>
      <c r="I4" s="59"/>
      <c r="J4" s="59"/>
      <c r="K4" s="59"/>
      <c r="L4" s="59"/>
      <c r="M4" s="59"/>
      <c r="N4" s="59"/>
      <c r="O4" s="59"/>
      <c r="P4" s="59"/>
      <c r="Q4" s="59"/>
      <c r="R4" s="59"/>
      <c r="S4" s="59"/>
      <c r="T4" s="59"/>
      <c r="U4" s="59"/>
      <c r="V4" s="59"/>
      <c r="W4" s="59"/>
      <c r="X4" s="59"/>
    </row>
    <row r="5" spans="2:25" s="9" customFormat="1" ht="11.25" x14ac:dyDescent="0.25">
      <c r="B5" s="56" t="s">
        <v>89</v>
      </c>
      <c r="D5" s="56"/>
      <c r="E5" s="58"/>
      <c r="F5" s="58"/>
      <c r="G5" s="56"/>
      <c r="H5" s="53"/>
      <c r="I5" s="53"/>
      <c r="J5" s="53"/>
      <c r="K5" s="53"/>
      <c r="L5" s="53"/>
      <c r="M5" s="53"/>
      <c r="N5" s="53"/>
      <c r="O5" s="53"/>
      <c r="P5" s="53"/>
      <c r="Q5" s="53"/>
      <c r="R5" s="53"/>
      <c r="S5" s="53"/>
      <c r="T5" s="53"/>
      <c r="U5" s="53"/>
      <c r="V5" s="53"/>
      <c r="W5" s="53"/>
      <c r="X5" s="53"/>
    </row>
    <row r="6" spans="2:25" s="9" customFormat="1" ht="30" customHeight="1" x14ac:dyDescent="0.25">
      <c r="B6" s="109" t="s">
        <v>57</v>
      </c>
      <c r="C6" s="108" t="s">
        <v>7</v>
      </c>
      <c r="D6" s="108" t="s">
        <v>8</v>
      </c>
      <c r="E6" s="114" t="s">
        <v>9</v>
      </c>
      <c r="F6" s="114" t="s">
        <v>106</v>
      </c>
      <c r="G6" s="108" t="s">
        <v>29</v>
      </c>
      <c r="H6" s="53"/>
      <c r="I6" s="368" t="s">
        <v>103</v>
      </c>
      <c r="J6" s="369"/>
      <c r="K6" s="369"/>
      <c r="L6" s="369"/>
      <c r="M6" s="369"/>
      <c r="N6" s="369"/>
      <c r="O6" s="369"/>
      <c r="P6" s="369"/>
      <c r="Q6" s="53"/>
      <c r="R6" s="368" t="s">
        <v>103</v>
      </c>
      <c r="S6" s="369"/>
      <c r="T6" s="369"/>
      <c r="U6" s="369"/>
      <c r="V6" s="369"/>
      <c r="W6" s="369"/>
      <c r="X6" s="369"/>
      <c r="Y6" s="369"/>
    </row>
    <row r="7" spans="2:25" ht="18" customHeight="1" x14ac:dyDescent="0.25">
      <c r="B7" s="148">
        <f>+'2.3. OPERATIONAL COST(M$)'!B6</f>
        <v>0</v>
      </c>
      <c r="C7" s="187">
        <f>+'2.3. OPERATIONAL COST(M$)'!C6/'2.3. OPERATIONAL COST(USD)'!$D$4</f>
        <v>0</v>
      </c>
      <c r="D7" s="187">
        <f>+'2.3. OPERATIONAL COST(M$)'!D6/'2.3. OPERATIONAL COST(USD)'!$D$4</f>
        <v>0</v>
      </c>
      <c r="E7" s="187">
        <f>+'2.3. OPERATIONAL COST(M$)'!E6/'2.3. OPERATIONAL COST(USD)'!$D$4</f>
        <v>0</v>
      </c>
      <c r="F7" s="187">
        <f>+'2.3. OPERATIONAL COST(M$)'!F6/'2.3. OPERATIONAL COST(USD)'!$D$4</f>
        <v>0</v>
      </c>
      <c r="G7" s="188">
        <f>SUM(C7:F7)</f>
        <v>0</v>
      </c>
      <c r="I7" s="370">
        <f>'2.3. OPERATIONAL COST(M$)'!I6:P34</f>
        <v>0</v>
      </c>
      <c r="J7" s="371"/>
      <c r="K7" s="371"/>
      <c r="L7" s="371"/>
      <c r="M7" s="371"/>
      <c r="N7" s="371"/>
      <c r="O7" s="371"/>
      <c r="P7" s="372"/>
      <c r="R7" s="370">
        <f>'2.3. OPERATIONAL COST(M$)'!R6:Y34</f>
        <v>0</v>
      </c>
      <c r="S7" s="371"/>
      <c r="T7" s="371"/>
      <c r="U7" s="371"/>
      <c r="V7" s="371"/>
      <c r="W7" s="371"/>
      <c r="X7" s="371"/>
      <c r="Y7" s="372"/>
    </row>
    <row r="8" spans="2:25" x14ac:dyDescent="0.25">
      <c r="B8" s="148">
        <f>+'2.3. OPERATIONAL COST(M$)'!B7</f>
        <v>0</v>
      </c>
      <c r="C8" s="187">
        <f>+'2.3. OPERATIONAL COST(M$)'!C7/'2.3. OPERATIONAL COST(USD)'!$D$4</f>
        <v>0</v>
      </c>
      <c r="D8" s="187">
        <f>+'2.3. OPERATIONAL COST(M$)'!D7/'2.3. OPERATIONAL COST(USD)'!$D$4</f>
        <v>0</v>
      </c>
      <c r="E8" s="187">
        <f>+'2.3. OPERATIONAL COST(M$)'!E7/'2.3. OPERATIONAL COST(USD)'!$D$4</f>
        <v>0</v>
      </c>
      <c r="F8" s="187">
        <f>+'2.3. OPERATIONAL COST(M$)'!F7/'2.3. OPERATIONAL COST(USD)'!$D$4</f>
        <v>0</v>
      </c>
      <c r="G8" s="188">
        <f t="shared" ref="G8:G20" si="0">SUM(C8:F8)</f>
        <v>0</v>
      </c>
      <c r="I8" s="373"/>
      <c r="J8" s="374"/>
      <c r="K8" s="374"/>
      <c r="L8" s="374"/>
      <c r="M8" s="374"/>
      <c r="N8" s="374"/>
      <c r="O8" s="374"/>
      <c r="P8" s="375"/>
      <c r="R8" s="373"/>
      <c r="S8" s="374"/>
      <c r="T8" s="374"/>
      <c r="U8" s="374"/>
      <c r="V8" s="374"/>
      <c r="W8" s="374"/>
      <c r="X8" s="374"/>
      <c r="Y8" s="375"/>
    </row>
    <row r="9" spans="2:25" x14ac:dyDescent="0.25">
      <c r="B9" s="148">
        <f>+'2.3. OPERATIONAL COST(M$)'!B8</f>
        <v>0</v>
      </c>
      <c r="C9" s="187">
        <f>+'2.3. OPERATIONAL COST(M$)'!C8/'2.3. OPERATIONAL COST(USD)'!$D$4</f>
        <v>0</v>
      </c>
      <c r="D9" s="187">
        <f>+'2.3. OPERATIONAL COST(M$)'!D8/'2.3. OPERATIONAL COST(USD)'!$D$4</f>
        <v>0</v>
      </c>
      <c r="E9" s="187">
        <f>+'2.3. OPERATIONAL COST(M$)'!E8/'2.3. OPERATIONAL COST(USD)'!$D$4</f>
        <v>0</v>
      </c>
      <c r="F9" s="187">
        <f>+'2.3. OPERATIONAL COST(M$)'!F8/'2.3. OPERATIONAL COST(USD)'!$D$4</f>
        <v>0</v>
      </c>
      <c r="G9" s="188">
        <f t="shared" si="0"/>
        <v>0</v>
      </c>
      <c r="I9" s="373"/>
      <c r="J9" s="374"/>
      <c r="K9" s="374"/>
      <c r="L9" s="374"/>
      <c r="M9" s="374"/>
      <c r="N9" s="374"/>
      <c r="O9" s="374"/>
      <c r="P9" s="375"/>
      <c r="R9" s="373"/>
      <c r="S9" s="374"/>
      <c r="T9" s="374"/>
      <c r="U9" s="374"/>
      <c r="V9" s="374"/>
      <c r="W9" s="374"/>
      <c r="X9" s="374"/>
      <c r="Y9" s="375"/>
    </row>
    <row r="10" spans="2:25" x14ac:dyDescent="0.25">
      <c r="B10" s="148">
        <f>+'2.3. OPERATIONAL COST(M$)'!B9</f>
        <v>0</v>
      </c>
      <c r="C10" s="187">
        <f>+'2.3. OPERATIONAL COST(M$)'!C9/'2.3. OPERATIONAL COST(USD)'!$D$4</f>
        <v>0</v>
      </c>
      <c r="D10" s="187">
        <f>+'2.3. OPERATIONAL COST(M$)'!D9/'2.3. OPERATIONAL COST(USD)'!$D$4</f>
        <v>0</v>
      </c>
      <c r="E10" s="187">
        <f>+'2.3. OPERATIONAL COST(M$)'!E9/'2.3. OPERATIONAL COST(USD)'!$D$4</f>
        <v>0</v>
      </c>
      <c r="F10" s="187">
        <f>+'2.3. OPERATIONAL COST(M$)'!F9/'2.3. OPERATIONAL COST(USD)'!$D$4</f>
        <v>0</v>
      </c>
      <c r="G10" s="188">
        <f t="shared" si="0"/>
        <v>0</v>
      </c>
      <c r="I10" s="373"/>
      <c r="J10" s="374"/>
      <c r="K10" s="374"/>
      <c r="L10" s="374"/>
      <c r="M10" s="374"/>
      <c r="N10" s="374"/>
      <c r="O10" s="374"/>
      <c r="P10" s="375"/>
      <c r="R10" s="373"/>
      <c r="S10" s="374"/>
      <c r="T10" s="374"/>
      <c r="U10" s="374"/>
      <c r="V10" s="374"/>
      <c r="W10" s="374"/>
      <c r="X10" s="374"/>
      <c r="Y10" s="375"/>
    </row>
    <row r="11" spans="2:25" x14ac:dyDescent="0.25">
      <c r="B11" s="148">
        <f>+'2.3. OPERATIONAL COST(M$)'!B10</f>
        <v>0</v>
      </c>
      <c r="C11" s="187">
        <f>+'2.3. OPERATIONAL COST(M$)'!C10/'2.3. OPERATIONAL COST(USD)'!$D$4</f>
        <v>0</v>
      </c>
      <c r="D11" s="187">
        <f>+'2.3. OPERATIONAL COST(M$)'!D10/'2.3. OPERATIONAL COST(USD)'!$D$4</f>
        <v>0</v>
      </c>
      <c r="E11" s="187">
        <f>+'2.3. OPERATIONAL COST(M$)'!E10/'2.3. OPERATIONAL COST(USD)'!$D$4</f>
        <v>0</v>
      </c>
      <c r="F11" s="187">
        <f>+'2.3. OPERATIONAL COST(M$)'!F10/'2.3. OPERATIONAL COST(USD)'!$D$4</f>
        <v>0</v>
      </c>
      <c r="G11" s="188">
        <f t="shared" si="0"/>
        <v>0</v>
      </c>
      <c r="I11" s="373"/>
      <c r="J11" s="374"/>
      <c r="K11" s="374"/>
      <c r="L11" s="374"/>
      <c r="M11" s="374"/>
      <c r="N11" s="374"/>
      <c r="O11" s="374"/>
      <c r="P11" s="375"/>
      <c r="R11" s="373"/>
      <c r="S11" s="374"/>
      <c r="T11" s="374"/>
      <c r="U11" s="374"/>
      <c r="V11" s="374"/>
      <c r="W11" s="374"/>
      <c r="X11" s="374"/>
      <c r="Y11" s="375"/>
    </row>
    <row r="12" spans="2:25" x14ac:dyDescent="0.25">
      <c r="B12" s="148">
        <f>+'2.3. OPERATIONAL COST(M$)'!B11</f>
        <v>0</v>
      </c>
      <c r="C12" s="187">
        <f>+'2.3. OPERATIONAL COST(M$)'!C11/'2.3. OPERATIONAL COST(USD)'!$D$4</f>
        <v>0</v>
      </c>
      <c r="D12" s="187">
        <f>+'2.3. OPERATIONAL COST(M$)'!D11/'2.3. OPERATIONAL COST(USD)'!$D$4</f>
        <v>0</v>
      </c>
      <c r="E12" s="187">
        <f>+'2.3. OPERATIONAL COST(M$)'!E11/'2.3. OPERATIONAL COST(USD)'!$D$4</f>
        <v>0</v>
      </c>
      <c r="F12" s="187">
        <f>+'2.3. OPERATIONAL COST(M$)'!F11/'2.3. OPERATIONAL COST(USD)'!$D$4</f>
        <v>0</v>
      </c>
      <c r="G12" s="188">
        <f t="shared" si="0"/>
        <v>0</v>
      </c>
      <c r="I12" s="373"/>
      <c r="J12" s="374"/>
      <c r="K12" s="374"/>
      <c r="L12" s="374"/>
      <c r="M12" s="374"/>
      <c r="N12" s="374"/>
      <c r="O12" s="374"/>
      <c r="P12" s="375"/>
      <c r="R12" s="373"/>
      <c r="S12" s="374"/>
      <c r="T12" s="374"/>
      <c r="U12" s="374"/>
      <c r="V12" s="374"/>
      <c r="W12" s="374"/>
      <c r="X12" s="374"/>
      <c r="Y12" s="375"/>
    </row>
    <row r="13" spans="2:25" x14ac:dyDescent="0.25">
      <c r="B13" s="148">
        <f>+'2.3. OPERATIONAL COST(M$)'!B12</f>
        <v>0</v>
      </c>
      <c r="C13" s="187">
        <f>+'2.3. OPERATIONAL COST(M$)'!C12/'2.3. OPERATIONAL COST(USD)'!$D$4</f>
        <v>0</v>
      </c>
      <c r="D13" s="187">
        <f>+'2.3. OPERATIONAL COST(M$)'!D12/'2.3. OPERATIONAL COST(USD)'!$D$4</f>
        <v>0</v>
      </c>
      <c r="E13" s="187">
        <f>+'2.3. OPERATIONAL COST(M$)'!E12/'2.3. OPERATIONAL COST(USD)'!$D$4</f>
        <v>0</v>
      </c>
      <c r="F13" s="187">
        <f>+'2.3. OPERATIONAL COST(M$)'!F12/'2.3. OPERATIONAL COST(USD)'!$D$4</f>
        <v>0</v>
      </c>
      <c r="G13" s="188">
        <f t="shared" si="0"/>
        <v>0</v>
      </c>
      <c r="I13" s="373"/>
      <c r="J13" s="374"/>
      <c r="K13" s="374"/>
      <c r="L13" s="374"/>
      <c r="M13" s="374"/>
      <c r="N13" s="374"/>
      <c r="O13" s="374"/>
      <c r="P13" s="375"/>
      <c r="R13" s="373"/>
      <c r="S13" s="374"/>
      <c r="T13" s="374"/>
      <c r="U13" s="374"/>
      <c r="V13" s="374"/>
      <c r="W13" s="374"/>
      <c r="X13" s="374"/>
      <c r="Y13" s="375"/>
    </row>
    <row r="14" spans="2:25" x14ac:dyDescent="0.25">
      <c r="B14" s="148">
        <f>+'2.3. OPERATIONAL COST(M$)'!B13</f>
        <v>0</v>
      </c>
      <c r="C14" s="187">
        <f>+'2.3. OPERATIONAL COST(M$)'!C13/'2.3. OPERATIONAL COST(USD)'!$D$4</f>
        <v>0</v>
      </c>
      <c r="D14" s="187">
        <f>+'2.3. OPERATIONAL COST(M$)'!D13/'2.3. OPERATIONAL COST(USD)'!$D$4</f>
        <v>0</v>
      </c>
      <c r="E14" s="187">
        <f>+'2.3. OPERATIONAL COST(M$)'!E13/'2.3. OPERATIONAL COST(USD)'!$D$4</f>
        <v>0</v>
      </c>
      <c r="F14" s="187">
        <f>+'2.3. OPERATIONAL COST(M$)'!F13/'2.3. OPERATIONAL COST(USD)'!$D$4</f>
        <v>0</v>
      </c>
      <c r="G14" s="188">
        <f t="shared" si="0"/>
        <v>0</v>
      </c>
      <c r="I14" s="373"/>
      <c r="J14" s="374"/>
      <c r="K14" s="374"/>
      <c r="L14" s="374"/>
      <c r="M14" s="374"/>
      <c r="N14" s="374"/>
      <c r="O14" s="374"/>
      <c r="P14" s="375"/>
      <c r="R14" s="373"/>
      <c r="S14" s="374"/>
      <c r="T14" s="374"/>
      <c r="U14" s="374"/>
      <c r="V14" s="374"/>
      <c r="W14" s="374"/>
      <c r="X14" s="374"/>
      <c r="Y14" s="375"/>
    </row>
    <row r="15" spans="2:25" x14ac:dyDescent="0.25">
      <c r="B15" s="148">
        <f>+'2.3. OPERATIONAL COST(M$)'!B14</f>
        <v>0</v>
      </c>
      <c r="C15" s="187">
        <f>+'2.3. OPERATIONAL COST(M$)'!C14/'2.3. OPERATIONAL COST(USD)'!$D$4</f>
        <v>0</v>
      </c>
      <c r="D15" s="187">
        <f>+'2.3. OPERATIONAL COST(M$)'!D14/'2.3. OPERATIONAL COST(USD)'!$D$4</f>
        <v>0</v>
      </c>
      <c r="E15" s="187">
        <f>+'2.3. OPERATIONAL COST(M$)'!E14/'2.3. OPERATIONAL COST(USD)'!$D$4</f>
        <v>0</v>
      </c>
      <c r="F15" s="187">
        <f>+'2.3. OPERATIONAL COST(M$)'!F14/'2.3. OPERATIONAL COST(USD)'!$D$4</f>
        <v>0</v>
      </c>
      <c r="G15" s="188">
        <f t="shared" si="0"/>
        <v>0</v>
      </c>
      <c r="I15" s="373"/>
      <c r="J15" s="374"/>
      <c r="K15" s="374"/>
      <c r="L15" s="374"/>
      <c r="M15" s="374"/>
      <c r="N15" s="374"/>
      <c r="O15" s="374"/>
      <c r="P15" s="375"/>
      <c r="R15" s="373"/>
      <c r="S15" s="374"/>
      <c r="T15" s="374"/>
      <c r="U15" s="374"/>
      <c r="V15" s="374"/>
      <c r="W15" s="374"/>
      <c r="X15" s="374"/>
      <c r="Y15" s="375"/>
    </row>
    <row r="16" spans="2:25" x14ac:dyDescent="0.25">
      <c r="B16" s="148">
        <f>+'2.3. OPERATIONAL COST(M$)'!B15</f>
        <v>0</v>
      </c>
      <c r="C16" s="187">
        <f>+'2.3. OPERATIONAL COST(M$)'!C15/'2.3. OPERATIONAL COST(USD)'!$D$4</f>
        <v>0</v>
      </c>
      <c r="D16" s="187">
        <f>+'2.3. OPERATIONAL COST(M$)'!D15/'2.3. OPERATIONAL COST(USD)'!$D$4</f>
        <v>0</v>
      </c>
      <c r="E16" s="187">
        <f>+'2.3. OPERATIONAL COST(M$)'!E15/'2.3. OPERATIONAL COST(USD)'!$D$4</f>
        <v>0</v>
      </c>
      <c r="F16" s="187">
        <f>+'2.3. OPERATIONAL COST(M$)'!F15/'2.3. OPERATIONAL COST(USD)'!$D$4</f>
        <v>0</v>
      </c>
      <c r="G16" s="188">
        <f t="shared" si="0"/>
        <v>0</v>
      </c>
      <c r="I16" s="373"/>
      <c r="J16" s="374"/>
      <c r="K16" s="374"/>
      <c r="L16" s="374"/>
      <c r="M16" s="374"/>
      <c r="N16" s="374"/>
      <c r="O16" s="374"/>
      <c r="P16" s="375"/>
      <c r="R16" s="373"/>
      <c r="S16" s="374"/>
      <c r="T16" s="374"/>
      <c r="U16" s="374"/>
      <c r="V16" s="374"/>
      <c r="W16" s="374"/>
      <c r="X16" s="374"/>
      <c r="Y16" s="375"/>
    </row>
    <row r="17" spans="2:25" x14ac:dyDescent="0.25">
      <c r="B17" s="148">
        <f>+'2.3. OPERATIONAL COST(M$)'!B16</f>
        <v>0</v>
      </c>
      <c r="C17" s="187">
        <f>+'2.3. OPERATIONAL COST(M$)'!C16/'2.3. OPERATIONAL COST(USD)'!$D$4</f>
        <v>0</v>
      </c>
      <c r="D17" s="187">
        <f>+'2.3. OPERATIONAL COST(M$)'!D16/'2.3. OPERATIONAL COST(USD)'!$D$4</f>
        <v>0</v>
      </c>
      <c r="E17" s="187">
        <f>+'2.3. OPERATIONAL COST(M$)'!E16/'2.3. OPERATIONAL COST(USD)'!$D$4</f>
        <v>0</v>
      </c>
      <c r="F17" s="187">
        <f>+'2.3. OPERATIONAL COST(M$)'!F16/'2.3. OPERATIONAL COST(USD)'!$D$4</f>
        <v>0</v>
      </c>
      <c r="G17" s="188">
        <f t="shared" si="0"/>
        <v>0</v>
      </c>
      <c r="I17" s="373"/>
      <c r="J17" s="374"/>
      <c r="K17" s="374"/>
      <c r="L17" s="374"/>
      <c r="M17" s="374"/>
      <c r="N17" s="374"/>
      <c r="O17" s="374"/>
      <c r="P17" s="375"/>
      <c r="R17" s="373"/>
      <c r="S17" s="374"/>
      <c r="T17" s="374"/>
      <c r="U17" s="374"/>
      <c r="V17" s="374"/>
      <c r="W17" s="374"/>
      <c r="X17" s="374"/>
      <c r="Y17" s="375"/>
    </row>
    <row r="18" spans="2:25" x14ac:dyDescent="0.25">
      <c r="B18" s="148">
        <f>+'2.3. OPERATIONAL COST(M$)'!B17</f>
        <v>0</v>
      </c>
      <c r="C18" s="187">
        <f>+'2.3. OPERATIONAL COST(M$)'!C17/'2.3. OPERATIONAL COST(USD)'!$D$4</f>
        <v>0</v>
      </c>
      <c r="D18" s="187">
        <f>+'2.3. OPERATIONAL COST(M$)'!D17/'2.3. OPERATIONAL COST(USD)'!$D$4</f>
        <v>0</v>
      </c>
      <c r="E18" s="187">
        <f>+'2.3. OPERATIONAL COST(M$)'!E17/'2.3. OPERATIONAL COST(USD)'!$D$4</f>
        <v>0</v>
      </c>
      <c r="F18" s="187">
        <f>+'2.3. OPERATIONAL COST(M$)'!F17/'2.3. OPERATIONAL COST(USD)'!$D$4</f>
        <v>0</v>
      </c>
      <c r="G18" s="188">
        <f t="shared" si="0"/>
        <v>0</v>
      </c>
      <c r="I18" s="373"/>
      <c r="J18" s="374"/>
      <c r="K18" s="374"/>
      <c r="L18" s="374"/>
      <c r="M18" s="374"/>
      <c r="N18" s="374"/>
      <c r="O18" s="374"/>
      <c r="P18" s="375"/>
      <c r="R18" s="373"/>
      <c r="S18" s="374"/>
      <c r="T18" s="374"/>
      <c r="U18" s="374"/>
      <c r="V18" s="374"/>
      <c r="W18" s="374"/>
      <c r="X18" s="374"/>
      <c r="Y18" s="375"/>
    </row>
    <row r="19" spans="2:25" x14ac:dyDescent="0.25">
      <c r="B19" s="148">
        <f>+'2.3. OPERATIONAL COST(M$)'!B18</f>
        <v>0</v>
      </c>
      <c r="C19" s="187">
        <f>+'2.3. OPERATIONAL COST(M$)'!C18/'2.3. OPERATIONAL COST(USD)'!$D$4</f>
        <v>0</v>
      </c>
      <c r="D19" s="187">
        <f>+'2.3. OPERATIONAL COST(M$)'!D18/'2.3. OPERATIONAL COST(USD)'!$D$4</f>
        <v>0</v>
      </c>
      <c r="E19" s="187">
        <f>+'2.3. OPERATIONAL COST(M$)'!E18/'2.3. OPERATIONAL COST(USD)'!$D$4</f>
        <v>0</v>
      </c>
      <c r="F19" s="187">
        <f>+'2.3. OPERATIONAL COST(M$)'!F18/'2.3. OPERATIONAL COST(USD)'!$D$4</f>
        <v>0</v>
      </c>
      <c r="G19" s="188">
        <f t="shared" si="0"/>
        <v>0</v>
      </c>
      <c r="I19" s="373"/>
      <c r="J19" s="374"/>
      <c r="K19" s="374"/>
      <c r="L19" s="374"/>
      <c r="M19" s="374"/>
      <c r="N19" s="374"/>
      <c r="O19" s="374"/>
      <c r="P19" s="375"/>
      <c r="R19" s="373"/>
      <c r="S19" s="374"/>
      <c r="T19" s="374"/>
      <c r="U19" s="374"/>
      <c r="V19" s="374"/>
      <c r="W19" s="374"/>
      <c r="X19" s="374"/>
      <c r="Y19" s="375"/>
    </row>
    <row r="20" spans="2:25" x14ac:dyDescent="0.25">
      <c r="B20" s="148">
        <f>+'2.3. OPERATIONAL COST(M$)'!B19</f>
        <v>0</v>
      </c>
      <c r="C20" s="187">
        <f>+'2.3. OPERATIONAL COST(M$)'!C19/'2.3. OPERATIONAL COST(USD)'!$D$4</f>
        <v>0</v>
      </c>
      <c r="D20" s="187">
        <f>+'2.3. OPERATIONAL COST(M$)'!D19/'2.3. OPERATIONAL COST(USD)'!$D$4</f>
        <v>0</v>
      </c>
      <c r="E20" s="187">
        <f>+'2.3. OPERATIONAL COST(M$)'!E19/'2.3. OPERATIONAL COST(USD)'!$D$4</f>
        <v>0</v>
      </c>
      <c r="F20" s="187">
        <f>+'2.3. OPERATIONAL COST(M$)'!F19/'2.3. OPERATIONAL COST(USD)'!$D$4</f>
        <v>0</v>
      </c>
      <c r="G20" s="188">
        <f t="shared" si="0"/>
        <v>0</v>
      </c>
      <c r="I20" s="373"/>
      <c r="J20" s="374"/>
      <c r="K20" s="374"/>
      <c r="L20" s="374"/>
      <c r="M20" s="374"/>
      <c r="N20" s="374"/>
      <c r="O20" s="374"/>
      <c r="P20" s="375"/>
      <c r="R20" s="373"/>
      <c r="S20" s="374"/>
      <c r="T20" s="374"/>
      <c r="U20" s="374"/>
      <c r="V20" s="374"/>
      <c r="W20" s="374"/>
      <c r="X20" s="374"/>
      <c r="Y20" s="375"/>
    </row>
    <row r="21" spans="2:25" ht="24" customHeight="1" x14ac:dyDescent="0.25">
      <c r="B21" s="109" t="s">
        <v>29</v>
      </c>
      <c r="C21" s="189">
        <f>SUM(C7:C20)</f>
        <v>0</v>
      </c>
      <c r="D21" s="189">
        <f t="shared" ref="D21:E21" si="1">SUM(D7:D20)</f>
        <v>0</v>
      </c>
      <c r="E21" s="189">
        <f t="shared" si="1"/>
        <v>0</v>
      </c>
      <c r="F21" s="189">
        <f t="shared" ref="F21" si="2">SUM(F7:F20)</f>
        <v>0</v>
      </c>
      <c r="G21" s="189">
        <f>SUM(G7:G20)</f>
        <v>0</v>
      </c>
      <c r="I21" s="373"/>
      <c r="J21" s="374"/>
      <c r="K21" s="374"/>
      <c r="L21" s="374"/>
      <c r="M21" s="374"/>
      <c r="N21" s="374"/>
      <c r="O21" s="374"/>
      <c r="P21" s="375"/>
      <c r="R21" s="373"/>
      <c r="S21" s="374"/>
      <c r="T21" s="374"/>
      <c r="U21" s="374"/>
      <c r="V21" s="374"/>
      <c r="W21" s="374"/>
      <c r="X21" s="374"/>
      <c r="Y21" s="375"/>
    </row>
    <row r="22" spans="2:25" x14ac:dyDescent="0.25">
      <c r="I22" s="373"/>
      <c r="J22" s="374"/>
      <c r="K22" s="374"/>
      <c r="L22" s="374"/>
      <c r="M22" s="374"/>
      <c r="N22" s="374"/>
      <c r="O22" s="374"/>
      <c r="P22" s="375"/>
      <c r="R22" s="373"/>
      <c r="S22" s="374"/>
      <c r="T22" s="374"/>
      <c r="U22" s="374"/>
      <c r="V22" s="374"/>
      <c r="W22" s="374"/>
      <c r="X22" s="374"/>
      <c r="Y22" s="375"/>
    </row>
    <row r="23" spans="2:25" ht="58.7" customHeight="1" x14ac:dyDescent="0.25">
      <c r="B23" s="379" t="s">
        <v>105</v>
      </c>
      <c r="C23" s="379"/>
      <c r="D23" s="379"/>
      <c r="E23" s="379"/>
      <c r="F23" s="379"/>
      <c r="G23" s="379"/>
      <c r="I23" s="373"/>
      <c r="J23" s="374"/>
      <c r="K23" s="374"/>
      <c r="L23" s="374"/>
      <c r="M23" s="374"/>
      <c r="N23" s="374"/>
      <c r="O23" s="374"/>
      <c r="P23" s="375"/>
      <c r="R23" s="373"/>
      <c r="S23" s="374"/>
      <c r="T23" s="374"/>
      <c r="U23" s="374"/>
      <c r="V23" s="374"/>
      <c r="W23" s="374"/>
      <c r="X23" s="374"/>
      <c r="Y23" s="375"/>
    </row>
    <row r="24" spans="2:25" x14ac:dyDescent="0.25">
      <c r="I24" s="373"/>
      <c r="J24" s="374"/>
      <c r="K24" s="374"/>
      <c r="L24" s="374"/>
      <c r="M24" s="374"/>
      <c r="N24" s="374"/>
      <c r="O24" s="374"/>
      <c r="P24" s="375"/>
      <c r="R24" s="373"/>
      <c r="S24" s="374"/>
      <c r="T24" s="374"/>
      <c r="U24" s="374"/>
      <c r="V24" s="374"/>
      <c r="W24" s="374"/>
      <c r="X24" s="374"/>
      <c r="Y24" s="375"/>
    </row>
    <row r="25" spans="2:25" x14ac:dyDescent="0.25">
      <c r="I25" s="373"/>
      <c r="J25" s="374"/>
      <c r="K25" s="374"/>
      <c r="L25" s="374"/>
      <c r="M25" s="374"/>
      <c r="N25" s="374"/>
      <c r="O25" s="374"/>
      <c r="P25" s="375"/>
      <c r="R25" s="373"/>
      <c r="S25" s="374"/>
      <c r="T25" s="374"/>
      <c r="U25" s="374"/>
      <c r="V25" s="374"/>
      <c r="W25" s="374"/>
      <c r="X25" s="374"/>
      <c r="Y25" s="375"/>
    </row>
    <row r="26" spans="2:25" x14ac:dyDescent="0.25">
      <c r="B26" s="107"/>
      <c r="C26" s="107"/>
      <c r="D26" s="107"/>
      <c r="E26" s="107"/>
      <c r="F26" s="107"/>
      <c r="G26" s="107"/>
      <c r="I26" s="373"/>
      <c r="J26" s="374"/>
      <c r="K26" s="374"/>
      <c r="L26" s="374"/>
      <c r="M26" s="374"/>
      <c r="N26" s="374"/>
      <c r="O26" s="374"/>
      <c r="P26" s="375"/>
      <c r="R26" s="373"/>
      <c r="S26" s="374"/>
      <c r="T26" s="374"/>
      <c r="U26" s="374"/>
      <c r="V26" s="374"/>
      <c r="W26" s="374"/>
      <c r="X26" s="374"/>
      <c r="Y26" s="375"/>
    </row>
    <row r="27" spans="2:25" x14ac:dyDescent="0.25">
      <c r="B27" s="107"/>
      <c r="C27" s="107"/>
      <c r="D27" s="107"/>
      <c r="E27" s="107"/>
      <c r="F27" s="107"/>
      <c r="G27" s="107"/>
      <c r="I27" s="373"/>
      <c r="J27" s="374"/>
      <c r="K27" s="374"/>
      <c r="L27" s="374"/>
      <c r="M27" s="374"/>
      <c r="N27" s="374"/>
      <c r="O27" s="374"/>
      <c r="P27" s="375"/>
      <c r="R27" s="373"/>
      <c r="S27" s="374"/>
      <c r="T27" s="374"/>
      <c r="U27" s="374"/>
      <c r="V27" s="374"/>
      <c r="W27" s="374"/>
      <c r="X27" s="374"/>
      <c r="Y27" s="375"/>
    </row>
    <row r="28" spans="2:25" ht="22.35" customHeight="1" x14ac:dyDescent="0.25">
      <c r="B28" s="107"/>
      <c r="C28" s="107"/>
      <c r="D28" s="107"/>
      <c r="E28" s="107"/>
      <c r="F28" s="107"/>
      <c r="G28" s="107"/>
      <c r="I28" s="373"/>
      <c r="J28" s="374"/>
      <c r="K28" s="374"/>
      <c r="L28" s="374"/>
      <c r="M28" s="374"/>
      <c r="N28" s="374"/>
      <c r="O28" s="374"/>
      <c r="P28" s="375"/>
      <c r="R28" s="373"/>
      <c r="S28" s="374"/>
      <c r="T28" s="374"/>
      <c r="U28" s="374"/>
      <c r="V28" s="374"/>
      <c r="W28" s="374"/>
      <c r="X28" s="374"/>
      <c r="Y28" s="375"/>
    </row>
    <row r="29" spans="2:25" x14ac:dyDescent="0.25">
      <c r="B29" s="107"/>
      <c r="C29" s="107"/>
      <c r="D29" s="107"/>
      <c r="E29" s="107"/>
      <c r="F29" s="107"/>
      <c r="G29" s="107"/>
      <c r="I29" s="373"/>
      <c r="J29" s="374"/>
      <c r="K29" s="374"/>
      <c r="L29" s="374"/>
      <c r="M29" s="374"/>
      <c r="N29" s="374"/>
      <c r="O29" s="374"/>
      <c r="P29" s="375"/>
      <c r="R29" s="373"/>
      <c r="S29" s="374"/>
      <c r="T29" s="374"/>
      <c r="U29" s="374"/>
      <c r="V29" s="374"/>
      <c r="W29" s="374"/>
      <c r="X29" s="374"/>
      <c r="Y29" s="375"/>
    </row>
    <row r="30" spans="2:25" ht="60.95" customHeight="1" x14ac:dyDescent="0.25">
      <c r="B30" s="107"/>
      <c r="C30" s="107"/>
      <c r="D30" s="107"/>
      <c r="E30" s="107"/>
      <c r="F30" s="107"/>
      <c r="G30" s="107"/>
      <c r="I30" s="373"/>
      <c r="J30" s="374"/>
      <c r="K30" s="374"/>
      <c r="L30" s="374"/>
      <c r="M30" s="374"/>
      <c r="N30" s="374"/>
      <c r="O30" s="374"/>
      <c r="P30" s="375"/>
      <c r="R30" s="373"/>
      <c r="S30" s="374"/>
      <c r="T30" s="374"/>
      <c r="U30" s="374"/>
      <c r="V30" s="374"/>
      <c r="W30" s="374"/>
      <c r="X30" s="374"/>
      <c r="Y30" s="375"/>
    </row>
    <row r="31" spans="2:25" x14ac:dyDescent="0.25">
      <c r="B31" s="107"/>
      <c r="C31" s="107"/>
      <c r="D31" s="107"/>
      <c r="E31" s="107"/>
      <c r="F31" s="107"/>
      <c r="G31" s="107"/>
      <c r="I31" s="373"/>
      <c r="J31" s="374"/>
      <c r="K31" s="374"/>
      <c r="L31" s="374"/>
      <c r="M31" s="374"/>
      <c r="N31" s="374"/>
      <c r="O31" s="374"/>
      <c r="P31" s="375"/>
      <c r="R31" s="373"/>
      <c r="S31" s="374"/>
      <c r="T31" s="374"/>
      <c r="U31" s="374"/>
      <c r="V31" s="374"/>
      <c r="W31" s="374"/>
      <c r="X31" s="374"/>
      <c r="Y31" s="375"/>
    </row>
    <row r="32" spans="2:25" x14ac:dyDescent="0.25">
      <c r="B32" s="107"/>
      <c r="C32" s="107"/>
      <c r="D32" s="107"/>
      <c r="E32" s="107"/>
      <c r="F32" s="107"/>
      <c r="G32" s="107"/>
      <c r="I32" s="373"/>
      <c r="J32" s="374"/>
      <c r="K32" s="374"/>
      <c r="L32" s="374"/>
      <c r="M32" s="374"/>
      <c r="N32" s="374"/>
      <c r="O32" s="374"/>
      <c r="P32" s="375"/>
      <c r="R32" s="373"/>
      <c r="S32" s="374"/>
      <c r="T32" s="374"/>
      <c r="U32" s="374"/>
      <c r="V32" s="374"/>
      <c r="W32" s="374"/>
      <c r="X32" s="374"/>
      <c r="Y32" s="375"/>
    </row>
    <row r="33" spans="2:25" x14ac:dyDescent="0.25">
      <c r="B33" s="107"/>
      <c r="C33" s="107"/>
      <c r="D33" s="107"/>
      <c r="E33" s="107"/>
      <c r="F33" s="107"/>
      <c r="G33" s="107"/>
      <c r="I33" s="373"/>
      <c r="J33" s="374"/>
      <c r="K33" s="374"/>
      <c r="L33" s="374"/>
      <c r="M33" s="374"/>
      <c r="N33" s="374"/>
      <c r="O33" s="374"/>
      <c r="P33" s="375"/>
      <c r="R33" s="373"/>
      <c r="S33" s="374"/>
      <c r="T33" s="374"/>
      <c r="U33" s="374"/>
      <c r="V33" s="374"/>
      <c r="W33" s="374"/>
      <c r="X33" s="374"/>
      <c r="Y33" s="375"/>
    </row>
    <row r="34" spans="2:25" x14ac:dyDescent="0.25">
      <c r="B34" s="107"/>
      <c r="C34" s="107"/>
      <c r="D34" s="107"/>
      <c r="E34" s="107"/>
      <c r="F34" s="107"/>
      <c r="G34" s="107"/>
      <c r="I34" s="373"/>
      <c r="J34" s="374"/>
      <c r="K34" s="374"/>
      <c r="L34" s="374"/>
      <c r="M34" s="374"/>
      <c r="N34" s="374"/>
      <c r="O34" s="374"/>
      <c r="P34" s="375"/>
      <c r="R34" s="373"/>
      <c r="S34" s="374"/>
      <c r="T34" s="374"/>
      <c r="U34" s="374"/>
      <c r="V34" s="374"/>
      <c r="W34" s="374"/>
      <c r="X34" s="374"/>
      <c r="Y34" s="375"/>
    </row>
    <row r="35" spans="2:25" x14ac:dyDescent="0.25">
      <c r="B35" s="107"/>
      <c r="C35" s="107"/>
      <c r="D35" s="107"/>
      <c r="E35" s="107"/>
      <c r="F35" s="107"/>
      <c r="G35" s="107"/>
      <c r="I35" s="376"/>
      <c r="J35" s="377"/>
      <c r="K35" s="377"/>
      <c r="L35" s="377"/>
      <c r="M35" s="377"/>
      <c r="N35" s="377"/>
      <c r="O35" s="377"/>
      <c r="P35" s="378"/>
      <c r="R35" s="376"/>
      <c r="S35" s="377"/>
      <c r="T35" s="377"/>
      <c r="U35" s="377"/>
      <c r="V35" s="377"/>
      <c r="W35" s="377"/>
      <c r="X35" s="377"/>
      <c r="Y35" s="378"/>
    </row>
    <row r="36" spans="2:25" x14ac:dyDescent="0.25">
      <c r="B36" s="107"/>
      <c r="C36" s="107"/>
      <c r="D36" s="107"/>
      <c r="E36" s="107"/>
      <c r="F36" s="107"/>
      <c r="G36" s="107"/>
    </row>
    <row r="37" spans="2:25" x14ac:dyDescent="0.25">
      <c r="B37" s="107"/>
      <c r="C37" s="107"/>
      <c r="D37" s="107"/>
      <c r="E37" s="107"/>
      <c r="F37" s="107"/>
      <c r="G37" s="107"/>
    </row>
    <row r="38" spans="2:25" x14ac:dyDescent="0.25">
      <c r="B38" s="107"/>
      <c r="C38" s="107"/>
      <c r="D38" s="107"/>
      <c r="E38" s="107"/>
      <c r="F38" s="107"/>
      <c r="G38" s="107"/>
    </row>
    <row r="39" spans="2:25" x14ac:dyDescent="0.25">
      <c r="B39" s="107"/>
      <c r="C39" s="107"/>
      <c r="D39" s="107"/>
      <c r="E39" s="107"/>
      <c r="F39" s="107"/>
      <c r="G39" s="107"/>
    </row>
    <row r="40" spans="2:25" x14ac:dyDescent="0.25">
      <c r="B40" s="107"/>
      <c r="C40" s="107"/>
      <c r="D40" s="107"/>
      <c r="E40" s="107"/>
      <c r="F40" s="107"/>
      <c r="G40" s="107"/>
    </row>
    <row r="41" spans="2:25" x14ac:dyDescent="0.25">
      <c r="B41" s="107"/>
      <c r="C41" s="107"/>
      <c r="D41" s="107"/>
      <c r="E41" s="107"/>
      <c r="F41" s="107"/>
      <c r="G41" s="107"/>
    </row>
    <row r="42" spans="2:25" x14ac:dyDescent="0.25">
      <c r="B42" s="107"/>
      <c r="C42" s="107"/>
      <c r="D42" s="107"/>
      <c r="E42" s="107"/>
      <c r="F42" s="107"/>
      <c r="G42" s="107"/>
    </row>
    <row r="43" spans="2:25" x14ac:dyDescent="0.25">
      <c r="B43" s="107"/>
      <c r="C43" s="107"/>
      <c r="D43" s="107"/>
      <c r="E43" s="107"/>
      <c r="F43" s="107"/>
      <c r="G43" s="107"/>
    </row>
    <row r="44" spans="2:25" x14ac:dyDescent="0.25">
      <c r="B44" s="107"/>
      <c r="C44" s="107"/>
      <c r="D44" s="107"/>
      <c r="E44" s="107"/>
      <c r="F44" s="107"/>
      <c r="G44" s="107"/>
    </row>
    <row r="45" spans="2:25" x14ac:dyDescent="0.25">
      <c r="B45" s="107"/>
      <c r="C45" s="107"/>
      <c r="D45" s="107"/>
      <c r="E45" s="107"/>
      <c r="F45" s="107"/>
      <c r="G45" s="107"/>
    </row>
    <row r="46" spans="2:25" x14ac:dyDescent="0.25">
      <c r="B46" s="107"/>
      <c r="C46" s="107"/>
      <c r="D46" s="107"/>
      <c r="E46" s="107"/>
      <c r="F46" s="107"/>
      <c r="G46" s="107"/>
    </row>
    <row r="47" spans="2:25" x14ac:dyDescent="0.25">
      <c r="B47" s="107"/>
      <c r="C47" s="107"/>
      <c r="D47" s="107"/>
      <c r="E47" s="107"/>
      <c r="F47" s="107"/>
      <c r="G47" s="107"/>
    </row>
    <row r="48" spans="2:25" x14ac:dyDescent="0.25">
      <c r="B48" s="107"/>
      <c r="C48" s="107"/>
      <c r="D48" s="107"/>
      <c r="E48" s="107"/>
      <c r="F48" s="107"/>
      <c r="G48" s="107"/>
    </row>
    <row r="49" spans="2:7" x14ac:dyDescent="0.25">
      <c r="B49" s="107"/>
      <c r="C49" s="107"/>
      <c r="D49" s="107"/>
      <c r="E49" s="107"/>
      <c r="F49" s="107"/>
      <c r="G49" s="107"/>
    </row>
    <row r="50" spans="2:7" x14ac:dyDescent="0.25">
      <c r="B50" s="107"/>
      <c r="C50" s="107"/>
      <c r="D50" s="107"/>
      <c r="E50" s="107"/>
      <c r="F50" s="107"/>
      <c r="G50" s="107"/>
    </row>
    <row r="51" spans="2:7" x14ac:dyDescent="0.25">
      <c r="B51" s="107"/>
      <c r="C51" s="107"/>
      <c r="D51" s="107"/>
      <c r="E51" s="107"/>
      <c r="F51" s="107"/>
      <c r="G51" s="107"/>
    </row>
    <row r="52" spans="2:7" x14ac:dyDescent="0.25">
      <c r="B52" s="107"/>
      <c r="C52" s="107"/>
      <c r="D52" s="107"/>
      <c r="E52" s="107"/>
      <c r="F52" s="107"/>
      <c r="G52" s="107"/>
    </row>
    <row r="53" spans="2:7" x14ac:dyDescent="0.25">
      <c r="B53" s="107"/>
      <c r="C53" s="107"/>
      <c r="D53" s="107"/>
      <c r="E53" s="107"/>
      <c r="F53" s="107"/>
      <c r="G53" s="107"/>
    </row>
    <row r="54" spans="2:7" x14ac:dyDescent="0.25">
      <c r="B54" s="17"/>
      <c r="C54" s="17"/>
      <c r="D54" s="17"/>
      <c r="E54" s="17"/>
      <c r="F54" s="17"/>
      <c r="G54" s="17"/>
    </row>
    <row r="55" spans="2:7" x14ac:dyDescent="0.25">
      <c r="B55" s="17"/>
      <c r="C55" s="17"/>
      <c r="D55" s="17"/>
      <c r="E55" s="17"/>
      <c r="F55" s="17"/>
      <c r="G55" s="17"/>
    </row>
    <row r="56" spans="2:7" x14ac:dyDescent="0.25">
      <c r="B56" s="17"/>
      <c r="C56" s="17"/>
      <c r="D56" s="17"/>
      <c r="E56" s="17"/>
      <c r="F56" s="17"/>
      <c r="G56" s="17"/>
    </row>
    <row r="57" spans="2:7" x14ac:dyDescent="0.25">
      <c r="B57" s="17"/>
      <c r="C57" s="17"/>
      <c r="D57" s="17"/>
      <c r="E57" s="17"/>
      <c r="F57" s="17"/>
      <c r="G57" s="17"/>
    </row>
    <row r="58" spans="2:7" x14ac:dyDescent="0.25">
      <c r="B58" s="17"/>
      <c r="C58" s="17"/>
      <c r="D58" s="17"/>
      <c r="E58" s="17"/>
      <c r="F58" s="17"/>
      <c r="G58" s="17"/>
    </row>
    <row r="59" spans="2:7" x14ac:dyDescent="0.25">
      <c r="B59" s="17"/>
      <c r="C59" s="17"/>
      <c r="D59" s="17"/>
      <c r="E59" s="17"/>
      <c r="F59" s="17"/>
      <c r="G59" s="17"/>
    </row>
    <row r="60" spans="2:7" x14ac:dyDescent="0.25">
      <c r="B60" s="17"/>
      <c r="C60" s="17"/>
      <c r="D60" s="17"/>
      <c r="E60" s="17"/>
      <c r="F60" s="17"/>
      <c r="G60" s="17"/>
    </row>
    <row r="61" spans="2:7" x14ac:dyDescent="0.25">
      <c r="B61" s="17"/>
      <c r="C61" s="17"/>
      <c r="D61" s="17"/>
      <c r="E61" s="17"/>
      <c r="F61" s="17"/>
      <c r="G61" s="17"/>
    </row>
    <row r="62" spans="2:7" x14ac:dyDescent="0.25">
      <c r="B62" s="17"/>
      <c r="C62" s="17"/>
      <c r="D62" s="17"/>
      <c r="E62" s="17"/>
      <c r="F62" s="17"/>
      <c r="G62" s="17"/>
    </row>
    <row r="63" spans="2:7" x14ac:dyDescent="0.25">
      <c r="B63" s="17"/>
      <c r="C63" s="17"/>
      <c r="D63" s="17"/>
      <c r="E63" s="17"/>
      <c r="F63" s="17"/>
      <c r="G63" s="17"/>
    </row>
    <row r="64" spans="2:7" x14ac:dyDescent="0.25">
      <c r="B64" s="17"/>
      <c r="C64" s="17"/>
      <c r="D64" s="17"/>
      <c r="E64" s="17"/>
      <c r="F64" s="17"/>
      <c r="G64" s="17"/>
    </row>
    <row r="65" spans="2:7" x14ac:dyDescent="0.25">
      <c r="B65" s="106"/>
      <c r="C65" s="106"/>
      <c r="D65" s="106"/>
      <c r="E65" s="106"/>
      <c r="F65" s="106"/>
      <c r="G65" s="106"/>
    </row>
  </sheetData>
  <mergeCells count="6">
    <mergeCell ref="C3:G3"/>
    <mergeCell ref="I6:P6"/>
    <mergeCell ref="R6:Y6"/>
    <mergeCell ref="I7:P35"/>
    <mergeCell ref="R7:Y35"/>
    <mergeCell ref="B23:G23"/>
  </mergeCells>
  <pageMargins left="0.7" right="0.7" top="0.75" bottom="0.75" header="0.3" footer="0.3"/>
  <pageSetup scale="86" orientation="portrait" r:id="rId1"/>
  <colBreaks count="2" manualBreakCount="2">
    <brk id="8" max="1048575" man="1"/>
    <brk id="17"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Y65"/>
  <sheetViews>
    <sheetView view="pageBreakPreview" zoomScale="104" zoomScaleNormal="100" zoomScaleSheetLayoutView="104" workbookViewId="0">
      <selection activeCell="E12" sqref="E12"/>
    </sheetView>
  </sheetViews>
  <sheetFormatPr baseColWidth="10" defaultRowHeight="15" x14ac:dyDescent="0.25"/>
  <cols>
    <col min="1" max="1" width="2" customWidth="1"/>
    <col min="2" max="2" width="29.28515625" customWidth="1"/>
    <col min="3" max="7" width="14.42578125" customWidth="1"/>
    <col min="8" max="8" width="1.5703125" customWidth="1"/>
    <col min="17" max="17" width="1.85546875" customWidth="1"/>
  </cols>
  <sheetData>
    <row r="1" spans="2:25" s="3" customFormat="1" ht="24" customHeight="1" x14ac:dyDescent="0.15">
      <c r="B1" s="56" t="s">
        <v>101</v>
      </c>
      <c r="C1" s="54"/>
      <c r="E1" s="55"/>
      <c r="F1" s="55"/>
      <c r="H1" s="16"/>
      <c r="I1" s="16"/>
      <c r="J1" s="16"/>
      <c r="K1" s="16"/>
      <c r="L1" s="16"/>
      <c r="M1" s="16"/>
      <c r="N1" s="16"/>
      <c r="O1" s="16"/>
      <c r="P1" s="16"/>
      <c r="Q1" s="16"/>
      <c r="R1" s="16"/>
      <c r="S1" s="16"/>
      <c r="T1" s="16"/>
      <c r="U1" s="16"/>
      <c r="V1" s="16"/>
      <c r="W1" s="16"/>
      <c r="X1" s="16"/>
    </row>
    <row r="2" spans="2:25" s="3" customFormat="1" ht="11.25" x14ac:dyDescent="0.15">
      <c r="B2" s="9"/>
      <c r="C2" s="9"/>
      <c r="E2" s="55"/>
      <c r="F2" s="55"/>
      <c r="H2" s="16"/>
      <c r="I2" s="16"/>
      <c r="J2" s="16"/>
      <c r="K2" s="16"/>
      <c r="L2" s="16"/>
      <c r="M2" s="16"/>
      <c r="N2" s="16"/>
      <c r="O2" s="16"/>
      <c r="P2" s="16"/>
      <c r="Q2" s="16"/>
      <c r="R2" s="16"/>
      <c r="S2" s="16"/>
      <c r="T2" s="16"/>
      <c r="U2" s="16"/>
      <c r="V2" s="16"/>
      <c r="W2" s="16"/>
      <c r="X2" s="16"/>
    </row>
    <row r="3" spans="2:25" s="56" customFormat="1" ht="27" customHeight="1" x14ac:dyDescent="0.25">
      <c r="B3" s="57" t="s">
        <v>37</v>
      </c>
      <c r="C3" s="301">
        <f>+'2. ANID BUDGET (USD)'!C3</f>
        <v>0</v>
      </c>
      <c r="D3" s="301"/>
      <c r="E3" s="301"/>
      <c r="F3" s="301"/>
      <c r="G3" s="301"/>
      <c r="H3" s="59"/>
      <c r="I3" s="59"/>
      <c r="J3" s="59"/>
      <c r="K3" s="59"/>
      <c r="L3" s="59"/>
      <c r="M3" s="59"/>
      <c r="N3" s="59"/>
      <c r="O3" s="59"/>
      <c r="P3" s="59"/>
      <c r="Q3" s="59"/>
      <c r="R3" s="59"/>
      <c r="S3" s="59"/>
      <c r="T3" s="59"/>
      <c r="U3" s="59"/>
      <c r="V3" s="59"/>
      <c r="W3" s="59"/>
      <c r="X3" s="59"/>
    </row>
    <row r="4" spans="2:25" s="56" customFormat="1" ht="27" customHeight="1" x14ac:dyDescent="0.25">
      <c r="B4" s="128" t="s">
        <v>79</v>
      </c>
      <c r="C4" s="129"/>
      <c r="D4" s="129">
        <f>+'1. TOTAL BUDGET USD'!E12</f>
        <v>850</v>
      </c>
      <c r="E4" s="130" t="s">
        <v>80</v>
      </c>
      <c r="F4" s="57"/>
      <c r="G4" s="57"/>
      <c r="H4" s="59"/>
      <c r="I4" s="59"/>
      <c r="J4" s="59"/>
      <c r="K4" s="59"/>
      <c r="L4" s="59"/>
      <c r="M4" s="59"/>
      <c r="N4" s="59"/>
      <c r="O4" s="59"/>
      <c r="P4" s="59"/>
      <c r="Q4" s="59"/>
      <c r="R4" s="59"/>
      <c r="S4" s="59"/>
      <c r="T4" s="59"/>
      <c r="U4" s="59"/>
      <c r="V4" s="59"/>
      <c r="W4" s="59"/>
      <c r="X4" s="59"/>
    </row>
    <row r="5" spans="2:25" s="9" customFormat="1" ht="11.25" x14ac:dyDescent="0.25">
      <c r="B5" s="56" t="s">
        <v>89</v>
      </c>
      <c r="D5" s="56"/>
      <c r="E5" s="58"/>
      <c r="F5" s="58"/>
      <c r="G5" s="56"/>
      <c r="H5" s="53"/>
      <c r="I5" s="53"/>
      <c r="J5" s="53"/>
      <c r="K5" s="53"/>
      <c r="L5" s="53"/>
      <c r="M5" s="53"/>
      <c r="N5" s="53"/>
      <c r="O5" s="53"/>
      <c r="P5" s="53"/>
      <c r="Q5" s="53"/>
      <c r="R5" s="53"/>
      <c r="S5" s="53"/>
      <c r="T5" s="53"/>
      <c r="U5" s="53"/>
      <c r="V5" s="53"/>
      <c r="W5" s="53"/>
      <c r="X5" s="53"/>
    </row>
    <row r="6" spans="2:25" s="9" customFormat="1" ht="30" customHeight="1" x14ac:dyDescent="0.25">
      <c r="B6" s="109" t="s">
        <v>57</v>
      </c>
      <c r="C6" s="108" t="s">
        <v>7</v>
      </c>
      <c r="D6" s="108" t="s">
        <v>8</v>
      </c>
      <c r="E6" s="114" t="s">
        <v>9</v>
      </c>
      <c r="F6" s="114" t="s">
        <v>106</v>
      </c>
      <c r="G6" s="108" t="s">
        <v>29</v>
      </c>
      <c r="H6" s="53"/>
      <c r="I6" s="368" t="s">
        <v>55</v>
      </c>
      <c r="J6" s="369"/>
      <c r="K6" s="369"/>
      <c r="L6" s="369"/>
      <c r="M6" s="369"/>
      <c r="N6" s="369"/>
      <c r="O6" s="369"/>
      <c r="P6" s="369"/>
      <c r="Q6" s="53"/>
      <c r="R6" s="368" t="s">
        <v>55</v>
      </c>
      <c r="S6" s="369"/>
      <c r="T6" s="369"/>
      <c r="U6" s="369"/>
      <c r="V6" s="369"/>
      <c r="W6" s="369"/>
      <c r="X6" s="369"/>
      <c r="Y6" s="369"/>
    </row>
    <row r="7" spans="2:25" ht="18" customHeight="1" x14ac:dyDescent="0.25">
      <c r="B7" s="148">
        <f>+'2.4 EQUIPMENT (M$)'!B6</f>
        <v>0</v>
      </c>
      <c r="C7" s="187">
        <f>+'2.4 EQUIPMENT (M$)'!C6/$D$4</f>
        <v>0</v>
      </c>
      <c r="D7" s="187">
        <f>+'2.4 EQUIPMENT (M$)'!D6/$D$4</f>
        <v>0</v>
      </c>
      <c r="E7" s="187">
        <f>+'2.4 EQUIPMENT (M$)'!E6/$D$4</f>
        <v>0</v>
      </c>
      <c r="F7" s="187">
        <f>+'2.4 EQUIPMENT (M$)'!F6/$D$4</f>
        <v>0</v>
      </c>
      <c r="G7" s="188">
        <f>SUM(C7:F7)</f>
        <v>0</v>
      </c>
      <c r="I7" s="370">
        <f>'2.4 EQUIPMENT (M$)'!I6:P34</f>
        <v>0</v>
      </c>
      <c r="J7" s="371"/>
      <c r="K7" s="371"/>
      <c r="L7" s="371"/>
      <c r="M7" s="371"/>
      <c r="N7" s="371"/>
      <c r="O7" s="371"/>
      <c r="P7" s="372"/>
      <c r="R7" s="370">
        <f>'2.4 EQUIPMENT (M$)'!R6:Y34</f>
        <v>0</v>
      </c>
      <c r="S7" s="371"/>
      <c r="T7" s="371"/>
      <c r="U7" s="371"/>
      <c r="V7" s="371"/>
      <c r="W7" s="371"/>
      <c r="X7" s="371"/>
      <c r="Y7" s="372"/>
    </row>
    <row r="8" spans="2:25" x14ac:dyDescent="0.25">
      <c r="B8" s="148">
        <f>+'2.4 EQUIPMENT (M$)'!B7</f>
        <v>0</v>
      </c>
      <c r="C8" s="187">
        <f>+'2.4 EQUIPMENT (M$)'!C7/$D$4</f>
        <v>0</v>
      </c>
      <c r="D8" s="187">
        <f>+'2.4 EQUIPMENT (M$)'!D7/$D$4</f>
        <v>0</v>
      </c>
      <c r="E8" s="187">
        <f>+'2.4 EQUIPMENT (M$)'!E7/$D$4</f>
        <v>0</v>
      </c>
      <c r="F8" s="187">
        <f>+'2.4 EQUIPMENT (M$)'!F7/$D$4</f>
        <v>0</v>
      </c>
      <c r="G8" s="188">
        <f t="shared" ref="G8:G20" si="0">SUM(C8:F8)</f>
        <v>0</v>
      </c>
      <c r="I8" s="373"/>
      <c r="J8" s="374"/>
      <c r="K8" s="374"/>
      <c r="L8" s="374"/>
      <c r="M8" s="374"/>
      <c r="N8" s="374"/>
      <c r="O8" s="374"/>
      <c r="P8" s="375"/>
      <c r="R8" s="373"/>
      <c r="S8" s="374"/>
      <c r="T8" s="374"/>
      <c r="U8" s="374"/>
      <c r="V8" s="374"/>
      <c r="W8" s="374"/>
      <c r="X8" s="374"/>
      <c r="Y8" s="375"/>
    </row>
    <row r="9" spans="2:25" x14ac:dyDescent="0.25">
      <c r="B9" s="148">
        <f>+'2.4 EQUIPMENT (M$)'!B8</f>
        <v>0</v>
      </c>
      <c r="C9" s="187">
        <f>+'2.4 EQUIPMENT (M$)'!C8/$D$4</f>
        <v>0</v>
      </c>
      <c r="D9" s="187">
        <f>+'2.4 EQUIPMENT (M$)'!D8/$D$4</f>
        <v>0</v>
      </c>
      <c r="E9" s="187">
        <f>+'2.4 EQUIPMENT (M$)'!E8/$D$4</f>
        <v>0</v>
      </c>
      <c r="F9" s="187">
        <f>+'2.4 EQUIPMENT (M$)'!F8/$D$4</f>
        <v>0</v>
      </c>
      <c r="G9" s="188">
        <f t="shared" si="0"/>
        <v>0</v>
      </c>
      <c r="I9" s="373"/>
      <c r="J9" s="374"/>
      <c r="K9" s="374"/>
      <c r="L9" s="374"/>
      <c r="M9" s="374"/>
      <c r="N9" s="374"/>
      <c r="O9" s="374"/>
      <c r="P9" s="375"/>
      <c r="R9" s="373"/>
      <c r="S9" s="374"/>
      <c r="T9" s="374"/>
      <c r="U9" s="374"/>
      <c r="V9" s="374"/>
      <c r="W9" s="374"/>
      <c r="X9" s="374"/>
      <c r="Y9" s="375"/>
    </row>
    <row r="10" spans="2:25" x14ac:dyDescent="0.25">
      <c r="B10" s="148">
        <f>+'2.4 EQUIPMENT (M$)'!B9</f>
        <v>0</v>
      </c>
      <c r="C10" s="187">
        <f>+'2.4 EQUIPMENT (M$)'!C9/$D$4</f>
        <v>0</v>
      </c>
      <c r="D10" s="187">
        <f>+'2.4 EQUIPMENT (M$)'!D9/$D$4</f>
        <v>0</v>
      </c>
      <c r="E10" s="187">
        <f>+'2.4 EQUIPMENT (M$)'!E9/$D$4</f>
        <v>0</v>
      </c>
      <c r="F10" s="187">
        <f>+'2.4 EQUIPMENT (M$)'!F9/$D$4</f>
        <v>0</v>
      </c>
      <c r="G10" s="188">
        <f t="shared" si="0"/>
        <v>0</v>
      </c>
      <c r="I10" s="373"/>
      <c r="J10" s="374"/>
      <c r="K10" s="374"/>
      <c r="L10" s="374"/>
      <c r="M10" s="374"/>
      <c r="N10" s="374"/>
      <c r="O10" s="374"/>
      <c r="P10" s="375"/>
      <c r="R10" s="373"/>
      <c r="S10" s="374"/>
      <c r="T10" s="374"/>
      <c r="U10" s="374"/>
      <c r="V10" s="374"/>
      <c r="W10" s="374"/>
      <c r="X10" s="374"/>
      <c r="Y10" s="375"/>
    </row>
    <row r="11" spans="2:25" x14ac:dyDescent="0.25">
      <c r="B11" s="148">
        <f>+'2.4 EQUIPMENT (M$)'!B10</f>
        <v>0</v>
      </c>
      <c r="C11" s="187">
        <f>+'2.4 EQUIPMENT (M$)'!C10/$D$4</f>
        <v>0</v>
      </c>
      <c r="D11" s="187">
        <f>+'2.4 EQUIPMENT (M$)'!D10/$D$4</f>
        <v>0</v>
      </c>
      <c r="E11" s="187">
        <f>+'2.4 EQUIPMENT (M$)'!E10/$D$4</f>
        <v>0</v>
      </c>
      <c r="F11" s="187">
        <f>+'2.4 EQUIPMENT (M$)'!F10/$D$4</f>
        <v>0</v>
      </c>
      <c r="G11" s="188">
        <f t="shared" si="0"/>
        <v>0</v>
      </c>
      <c r="I11" s="373"/>
      <c r="J11" s="374"/>
      <c r="K11" s="374"/>
      <c r="L11" s="374"/>
      <c r="M11" s="374"/>
      <c r="N11" s="374"/>
      <c r="O11" s="374"/>
      <c r="P11" s="375"/>
      <c r="R11" s="373"/>
      <c r="S11" s="374"/>
      <c r="T11" s="374"/>
      <c r="U11" s="374"/>
      <c r="V11" s="374"/>
      <c r="W11" s="374"/>
      <c r="X11" s="374"/>
      <c r="Y11" s="375"/>
    </row>
    <row r="12" spans="2:25" x14ac:dyDescent="0.25">
      <c r="B12" s="148">
        <f>+'2.4 EQUIPMENT (M$)'!B11</f>
        <v>0</v>
      </c>
      <c r="C12" s="187">
        <f>+'2.4 EQUIPMENT (M$)'!C11/$D$4</f>
        <v>0</v>
      </c>
      <c r="D12" s="187">
        <f>+'2.4 EQUIPMENT (M$)'!D11/$D$4</f>
        <v>0</v>
      </c>
      <c r="E12" s="187">
        <f>+'2.4 EQUIPMENT (M$)'!E11/$D$4</f>
        <v>0</v>
      </c>
      <c r="F12" s="187">
        <f>+'2.4 EQUIPMENT (M$)'!F11/$D$4</f>
        <v>0</v>
      </c>
      <c r="G12" s="188">
        <f t="shared" si="0"/>
        <v>0</v>
      </c>
      <c r="I12" s="373"/>
      <c r="J12" s="374"/>
      <c r="K12" s="374"/>
      <c r="L12" s="374"/>
      <c r="M12" s="374"/>
      <c r="N12" s="374"/>
      <c r="O12" s="374"/>
      <c r="P12" s="375"/>
      <c r="R12" s="373"/>
      <c r="S12" s="374"/>
      <c r="T12" s="374"/>
      <c r="U12" s="374"/>
      <c r="V12" s="374"/>
      <c r="W12" s="374"/>
      <c r="X12" s="374"/>
      <c r="Y12" s="375"/>
    </row>
    <row r="13" spans="2:25" x14ac:dyDescent="0.25">
      <c r="B13" s="148">
        <f>+'2.4 EQUIPMENT (M$)'!B12</f>
        <v>0</v>
      </c>
      <c r="C13" s="187">
        <f>+'2.4 EQUIPMENT (M$)'!C12/$D$4</f>
        <v>0</v>
      </c>
      <c r="D13" s="187">
        <f>+'2.4 EQUIPMENT (M$)'!D12/$D$4</f>
        <v>0</v>
      </c>
      <c r="E13" s="187">
        <f>+'2.4 EQUIPMENT (M$)'!E12/$D$4</f>
        <v>0</v>
      </c>
      <c r="F13" s="187">
        <f>+'2.4 EQUIPMENT (M$)'!F12/$D$4</f>
        <v>0</v>
      </c>
      <c r="G13" s="188">
        <f t="shared" si="0"/>
        <v>0</v>
      </c>
      <c r="I13" s="373"/>
      <c r="J13" s="374"/>
      <c r="K13" s="374"/>
      <c r="L13" s="374"/>
      <c r="M13" s="374"/>
      <c r="N13" s="374"/>
      <c r="O13" s="374"/>
      <c r="P13" s="375"/>
      <c r="R13" s="373"/>
      <c r="S13" s="374"/>
      <c r="T13" s="374"/>
      <c r="U13" s="374"/>
      <c r="V13" s="374"/>
      <c r="W13" s="374"/>
      <c r="X13" s="374"/>
      <c r="Y13" s="375"/>
    </row>
    <row r="14" spans="2:25" x14ac:dyDescent="0.25">
      <c r="B14" s="148">
        <f>+'2.4 EQUIPMENT (M$)'!B13</f>
        <v>0</v>
      </c>
      <c r="C14" s="187">
        <f>+'2.4 EQUIPMENT (M$)'!C13/$D$4</f>
        <v>0</v>
      </c>
      <c r="D14" s="187">
        <f>+'2.4 EQUIPMENT (M$)'!D13/$D$4</f>
        <v>0</v>
      </c>
      <c r="E14" s="187">
        <f>+'2.4 EQUIPMENT (M$)'!E13/$D$4</f>
        <v>0</v>
      </c>
      <c r="F14" s="187">
        <f>+'2.4 EQUIPMENT (M$)'!F13/$D$4</f>
        <v>0</v>
      </c>
      <c r="G14" s="188">
        <f t="shared" si="0"/>
        <v>0</v>
      </c>
      <c r="I14" s="373"/>
      <c r="J14" s="374"/>
      <c r="K14" s="374"/>
      <c r="L14" s="374"/>
      <c r="M14" s="374"/>
      <c r="N14" s="374"/>
      <c r="O14" s="374"/>
      <c r="P14" s="375"/>
      <c r="R14" s="373"/>
      <c r="S14" s="374"/>
      <c r="T14" s="374"/>
      <c r="U14" s="374"/>
      <c r="V14" s="374"/>
      <c r="W14" s="374"/>
      <c r="X14" s="374"/>
      <c r="Y14" s="375"/>
    </row>
    <row r="15" spans="2:25" x14ac:dyDescent="0.25">
      <c r="B15" s="148">
        <f>+'2.4 EQUIPMENT (M$)'!B14</f>
        <v>0</v>
      </c>
      <c r="C15" s="187">
        <f>+'2.4 EQUIPMENT (M$)'!C14/$D$4</f>
        <v>0</v>
      </c>
      <c r="D15" s="187">
        <f>+'2.4 EQUIPMENT (M$)'!D14/$D$4</f>
        <v>0</v>
      </c>
      <c r="E15" s="187">
        <f>+'2.4 EQUIPMENT (M$)'!E14/$D$4</f>
        <v>0</v>
      </c>
      <c r="F15" s="187">
        <f>+'2.4 EQUIPMENT (M$)'!F14/$D$4</f>
        <v>0</v>
      </c>
      <c r="G15" s="188">
        <f t="shared" si="0"/>
        <v>0</v>
      </c>
      <c r="I15" s="373"/>
      <c r="J15" s="374"/>
      <c r="K15" s="374"/>
      <c r="L15" s="374"/>
      <c r="M15" s="374"/>
      <c r="N15" s="374"/>
      <c r="O15" s="374"/>
      <c r="P15" s="375"/>
      <c r="R15" s="373"/>
      <c r="S15" s="374"/>
      <c r="T15" s="374"/>
      <c r="U15" s="374"/>
      <c r="V15" s="374"/>
      <c r="W15" s="374"/>
      <c r="X15" s="374"/>
      <c r="Y15" s="375"/>
    </row>
    <row r="16" spans="2:25" x14ac:dyDescent="0.25">
      <c r="B16" s="148">
        <f>+'2.4 EQUIPMENT (M$)'!B15</f>
        <v>0</v>
      </c>
      <c r="C16" s="187">
        <f>+'2.4 EQUIPMENT (M$)'!C15/$D$4</f>
        <v>0</v>
      </c>
      <c r="D16" s="187">
        <f>+'2.4 EQUIPMENT (M$)'!D15/$D$4</f>
        <v>0</v>
      </c>
      <c r="E16" s="187">
        <f>+'2.4 EQUIPMENT (M$)'!E15/$D$4</f>
        <v>0</v>
      </c>
      <c r="F16" s="187">
        <f>+'2.4 EQUIPMENT (M$)'!F15/$D$4</f>
        <v>0</v>
      </c>
      <c r="G16" s="188">
        <f t="shared" si="0"/>
        <v>0</v>
      </c>
      <c r="I16" s="373"/>
      <c r="J16" s="374"/>
      <c r="K16" s="374"/>
      <c r="L16" s="374"/>
      <c r="M16" s="374"/>
      <c r="N16" s="374"/>
      <c r="O16" s="374"/>
      <c r="P16" s="375"/>
      <c r="R16" s="373"/>
      <c r="S16" s="374"/>
      <c r="T16" s="374"/>
      <c r="U16" s="374"/>
      <c r="V16" s="374"/>
      <c r="W16" s="374"/>
      <c r="X16" s="374"/>
      <c r="Y16" s="375"/>
    </row>
    <row r="17" spans="2:25" x14ac:dyDescent="0.25">
      <c r="B17" s="148">
        <f>+'2.4 EQUIPMENT (M$)'!B16</f>
        <v>0</v>
      </c>
      <c r="C17" s="187">
        <f>+'2.4 EQUIPMENT (M$)'!C16/$D$4</f>
        <v>0</v>
      </c>
      <c r="D17" s="187">
        <f>+'2.4 EQUIPMENT (M$)'!D16/$D$4</f>
        <v>0</v>
      </c>
      <c r="E17" s="187">
        <f>+'2.4 EQUIPMENT (M$)'!E16/$D$4</f>
        <v>0</v>
      </c>
      <c r="F17" s="187">
        <f>+'2.4 EQUIPMENT (M$)'!F16/$D$4</f>
        <v>0</v>
      </c>
      <c r="G17" s="188">
        <f t="shared" si="0"/>
        <v>0</v>
      </c>
      <c r="I17" s="373"/>
      <c r="J17" s="374"/>
      <c r="K17" s="374"/>
      <c r="L17" s="374"/>
      <c r="M17" s="374"/>
      <c r="N17" s="374"/>
      <c r="O17" s="374"/>
      <c r="P17" s="375"/>
      <c r="R17" s="373"/>
      <c r="S17" s="374"/>
      <c r="T17" s="374"/>
      <c r="U17" s="374"/>
      <c r="V17" s="374"/>
      <c r="W17" s="374"/>
      <c r="X17" s="374"/>
      <c r="Y17" s="375"/>
    </row>
    <row r="18" spans="2:25" x14ac:dyDescent="0.25">
      <c r="B18" s="148">
        <f>+'2.4 EQUIPMENT (M$)'!B17</f>
        <v>0</v>
      </c>
      <c r="C18" s="187">
        <f>+'2.4 EQUIPMENT (M$)'!C17/$D$4</f>
        <v>0</v>
      </c>
      <c r="D18" s="187">
        <f>+'2.4 EQUIPMENT (M$)'!D17/$D$4</f>
        <v>0</v>
      </c>
      <c r="E18" s="187">
        <f>+'2.4 EQUIPMENT (M$)'!E17/$D$4</f>
        <v>0</v>
      </c>
      <c r="F18" s="187">
        <f>+'2.4 EQUIPMENT (M$)'!F17/$D$4</f>
        <v>0</v>
      </c>
      <c r="G18" s="188">
        <f t="shared" si="0"/>
        <v>0</v>
      </c>
      <c r="I18" s="373"/>
      <c r="J18" s="374"/>
      <c r="K18" s="374"/>
      <c r="L18" s="374"/>
      <c r="M18" s="374"/>
      <c r="N18" s="374"/>
      <c r="O18" s="374"/>
      <c r="P18" s="375"/>
      <c r="R18" s="373"/>
      <c r="S18" s="374"/>
      <c r="T18" s="374"/>
      <c r="U18" s="374"/>
      <c r="V18" s="374"/>
      <c r="W18" s="374"/>
      <c r="X18" s="374"/>
      <c r="Y18" s="375"/>
    </row>
    <row r="19" spans="2:25" x14ac:dyDescent="0.25">
      <c r="B19" s="148">
        <f>+'2.4 EQUIPMENT (M$)'!B18</f>
        <v>0</v>
      </c>
      <c r="C19" s="187">
        <f>+'2.4 EQUIPMENT (M$)'!C18/$D$4</f>
        <v>0</v>
      </c>
      <c r="D19" s="187">
        <f>+'2.4 EQUIPMENT (M$)'!D18/$D$4</f>
        <v>0</v>
      </c>
      <c r="E19" s="187">
        <f>+'2.4 EQUIPMENT (M$)'!E18/$D$4</f>
        <v>0</v>
      </c>
      <c r="F19" s="187">
        <f>+'2.4 EQUIPMENT (M$)'!F18/$D$4</f>
        <v>0</v>
      </c>
      <c r="G19" s="188">
        <f t="shared" si="0"/>
        <v>0</v>
      </c>
      <c r="I19" s="373"/>
      <c r="J19" s="374"/>
      <c r="K19" s="374"/>
      <c r="L19" s="374"/>
      <c r="M19" s="374"/>
      <c r="N19" s="374"/>
      <c r="O19" s="374"/>
      <c r="P19" s="375"/>
      <c r="R19" s="373"/>
      <c r="S19" s="374"/>
      <c r="T19" s="374"/>
      <c r="U19" s="374"/>
      <c r="V19" s="374"/>
      <c r="W19" s="374"/>
      <c r="X19" s="374"/>
      <c r="Y19" s="375"/>
    </row>
    <row r="20" spans="2:25" x14ac:dyDescent="0.25">
      <c r="B20" s="148">
        <f>+'2.4 EQUIPMENT (M$)'!B19</f>
        <v>0</v>
      </c>
      <c r="C20" s="187">
        <f>+'2.4 EQUIPMENT (M$)'!C19/$D$4</f>
        <v>0</v>
      </c>
      <c r="D20" s="187">
        <f>+'2.4 EQUIPMENT (M$)'!D19/$D$4</f>
        <v>0</v>
      </c>
      <c r="E20" s="187">
        <f>+'2.4 EQUIPMENT (M$)'!E19/$D$4</f>
        <v>0</v>
      </c>
      <c r="F20" s="187">
        <f>+'2.4 EQUIPMENT (M$)'!F19/$D$4</f>
        <v>0</v>
      </c>
      <c r="G20" s="188">
        <f t="shared" si="0"/>
        <v>0</v>
      </c>
      <c r="I20" s="373"/>
      <c r="J20" s="374"/>
      <c r="K20" s="374"/>
      <c r="L20" s="374"/>
      <c r="M20" s="374"/>
      <c r="N20" s="374"/>
      <c r="O20" s="374"/>
      <c r="P20" s="375"/>
      <c r="R20" s="373"/>
      <c r="S20" s="374"/>
      <c r="T20" s="374"/>
      <c r="U20" s="374"/>
      <c r="V20" s="374"/>
      <c r="W20" s="374"/>
      <c r="X20" s="374"/>
      <c r="Y20" s="375"/>
    </row>
    <row r="21" spans="2:25" ht="24" customHeight="1" x14ac:dyDescent="0.25">
      <c r="B21" s="109" t="s">
        <v>29</v>
      </c>
      <c r="C21" s="189">
        <f>SUM(C7:C20)</f>
        <v>0</v>
      </c>
      <c r="D21" s="189">
        <f t="shared" ref="D21:G21" si="1">SUM(D7:D20)</f>
        <v>0</v>
      </c>
      <c r="E21" s="189">
        <f t="shared" si="1"/>
        <v>0</v>
      </c>
      <c r="F21" s="189">
        <f t="shared" ref="F21" si="2">SUM(F7:F20)</f>
        <v>0</v>
      </c>
      <c r="G21" s="189">
        <f t="shared" si="1"/>
        <v>0</v>
      </c>
      <c r="I21" s="373"/>
      <c r="J21" s="374"/>
      <c r="K21" s="374"/>
      <c r="L21" s="374"/>
      <c r="M21" s="374"/>
      <c r="N21" s="374"/>
      <c r="O21" s="374"/>
      <c r="P21" s="375"/>
      <c r="R21" s="373"/>
      <c r="S21" s="374"/>
      <c r="T21" s="374"/>
      <c r="U21" s="374"/>
      <c r="V21" s="374"/>
      <c r="W21" s="374"/>
      <c r="X21" s="374"/>
      <c r="Y21" s="375"/>
    </row>
    <row r="22" spans="2:25" x14ac:dyDescent="0.25">
      <c r="I22" s="373"/>
      <c r="J22" s="374"/>
      <c r="K22" s="374"/>
      <c r="L22" s="374"/>
      <c r="M22" s="374"/>
      <c r="N22" s="374"/>
      <c r="O22" s="374"/>
      <c r="P22" s="375"/>
      <c r="R22" s="373"/>
      <c r="S22" s="374"/>
      <c r="T22" s="374"/>
      <c r="U22" s="374"/>
      <c r="V22" s="374"/>
      <c r="W22" s="374"/>
      <c r="X22" s="374"/>
      <c r="Y22" s="375"/>
    </row>
    <row r="23" spans="2:25" ht="58.7" customHeight="1" x14ac:dyDescent="0.25">
      <c r="B23" s="379" t="s">
        <v>56</v>
      </c>
      <c r="C23" s="379"/>
      <c r="D23" s="379"/>
      <c r="E23" s="379"/>
      <c r="F23" s="379"/>
      <c r="G23" s="379"/>
      <c r="I23" s="373"/>
      <c r="J23" s="374"/>
      <c r="K23" s="374"/>
      <c r="L23" s="374"/>
      <c r="M23" s="374"/>
      <c r="N23" s="374"/>
      <c r="O23" s="374"/>
      <c r="P23" s="375"/>
      <c r="R23" s="373"/>
      <c r="S23" s="374"/>
      <c r="T23" s="374"/>
      <c r="U23" s="374"/>
      <c r="V23" s="374"/>
      <c r="W23" s="374"/>
      <c r="X23" s="374"/>
      <c r="Y23" s="375"/>
    </row>
    <row r="24" spans="2:25" x14ac:dyDescent="0.25">
      <c r="I24" s="373"/>
      <c r="J24" s="374"/>
      <c r="K24" s="374"/>
      <c r="L24" s="374"/>
      <c r="M24" s="374"/>
      <c r="N24" s="374"/>
      <c r="O24" s="374"/>
      <c r="P24" s="375"/>
      <c r="R24" s="373"/>
      <c r="S24" s="374"/>
      <c r="T24" s="374"/>
      <c r="U24" s="374"/>
      <c r="V24" s="374"/>
      <c r="W24" s="374"/>
      <c r="X24" s="374"/>
      <c r="Y24" s="375"/>
    </row>
    <row r="25" spans="2:25" x14ac:dyDescent="0.25">
      <c r="I25" s="373"/>
      <c r="J25" s="374"/>
      <c r="K25" s="374"/>
      <c r="L25" s="374"/>
      <c r="M25" s="374"/>
      <c r="N25" s="374"/>
      <c r="O25" s="374"/>
      <c r="P25" s="375"/>
      <c r="R25" s="373"/>
      <c r="S25" s="374"/>
      <c r="T25" s="374"/>
      <c r="U25" s="374"/>
      <c r="V25" s="374"/>
      <c r="W25" s="374"/>
      <c r="X25" s="374"/>
      <c r="Y25" s="375"/>
    </row>
    <row r="26" spans="2:25" x14ac:dyDescent="0.25">
      <c r="B26" s="107"/>
      <c r="C26" s="107"/>
      <c r="D26" s="107"/>
      <c r="E26" s="107"/>
      <c r="F26" s="107"/>
      <c r="G26" s="107"/>
      <c r="I26" s="373"/>
      <c r="J26" s="374"/>
      <c r="K26" s="374"/>
      <c r="L26" s="374"/>
      <c r="M26" s="374"/>
      <c r="N26" s="374"/>
      <c r="O26" s="374"/>
      <c r="P26" s="375"/>
      <c r="R26" s="373"/>
      <c r="S26" s="374"/>
      <c r="T26" s="374"/>
      <c r="U26" s="374"/>
      <c r="V26" s="374"/>
      <c r="W26" s="374"/>
      <c r="X26" s="374"/>
      <c r="Y26" s="375"/>
    </row>
    <row r="27" spans="2:25" x14ac:dyDescent="0.25">
      <c r="B27" s="107"/>
      <c r="C27" s="107"/>
      <c r="D27" s="107"/>
      <c r="E27" s="107"/>
      <c r="F27" s="107"/>
      <c r="G27" s="107"/>
      <c r="I27" s="373"/>
      <c r="J27" s="374"/>
      <c r="K27" s="374"/>
      <c r="L27" s="374"/>
      <c r="M27" s="374"/>
      <c r="N27" s="374"/>
      <c r="O27" s="374"/>
      <c r="P27" s="375"/>
      <c r="R27" s="373"/>
      <c r="S27" s="374"/>
      <c r="T27" s="374"/>
      <c r="U27" s="374"/>
      <c r="V27" s="374"/>
      <c r="W27" s="374"/>
      <c r="X27" s="374"/>
      <c r="Y27" s="375"/>
    </row>
    <row r="28" spans="2:25" ht="22.35" customHeight="1" x14ac:dyDescent="0.25">
      <c r="B28" s="107"/>
      <c r="C28" s="107"/>
      <c r="D28" s="107"/>
      <c r="E28" s="107"/>
      <c r="F28" s="107"/>
      <c r="G28" s="107"/>
      <c r="I28" s="373"/>
      <c r="J28" s="374"/>
      <c r="K28" s="374"/>
      <c r="L28" s="374"/>
      <c r="M28" s="374"/>
      <c r="N28" s="374"/>
      <c r="O28" s="374"/>
      <c r="P28" s="375"/>
      <c r="R28" s="373"/>
      <c r="S28" s="374"/>
      <c r="T28" s="374"/>
      <c r="U28" s="374"/>
      <c r="V28" s="374"/>
      <c r="W28" s="374"/>
      <c r="X28" s="374"/>
      <c r="Y28" s="375"/>
    </row>
    <row r="29" spans="2:25" x14ac:dyDescent="0.25">
      <c r="B29" s="107"/>
      <c r="C29" s="107"/>
      <c r="D29" s="107"/>
      <c r="E29" s="107"/>
      <c r="F29" s="107"/>
      <c r="G29" s="107"/>
      <c r="I29" s="373"/>
      <c r="J29" s="374"/>
      <c r="K29" s="374"/>
      <c r="L29" s="374"/>
      <c r="M29" s="374"/>
      <c r="N29" s="374"/>
      <c r="O29" s="374"/>
      <c r="P29" s="375"/>
      <c r="R29" s="373"/>
      <c r="S29" s="374"/>
      <c r="T29" s="374"/>
      <c r="U29" s="374"/>
      <c r="V29" s="374"/>
      <c r="W29" s="374"/>
      <c r="X29" s="374"/>
      <c r="Y29" s="375"/>
    </row>
    <row r="30" spans="2:25" ht="60.95" customHeight="1" x14ac:dyDescent="0.25">
      <c r="B30" s="107"/>
      <c r="C30" s="107"/>
      <c r="D30" s="107"/>
      <c r="E30" s="107"/>
      <c r="F30" s="107"/>
      <c r="G30" s="107"/>
      <c r="I30" s="373"/>
      <c r="J30" s="374"/>
      <c r="K30" s="374"/>
      <c r="L30" s="374"/>
      <c r="M30" s="374"/>
      <c r="N30" s="374"/>
      <c r="O30" s="374"/>
      <c r="P30" s="375"/>
      <c r="R30" s="373"/>
      <c r="S30" s="374"/>
      <c r="T30" s="374"/>
      <c r="U30" s="374"/>
      <c r="V30" s="374"/>
      <c r="W30" s="374"/>
      <c r="X30" s="374"/>
      <c r="Y30" s="375"/>
    </row>
    <row r="31" spans="2:25" x14ac:dyDescent="0.25">
      <c r="B31" s="107"/>
      <c r="C31" s="107"/>
      <c r="D31" s="107"/>
      <c r="E31" s="107"/>
      <c r="F31" s="107"/>
      <c r="G31" s="107"/>
      <c r="I31" s="373"/>
      <c r="J31" s="374"/>
      <c r="K31" s="374"/>
      <c r="L31" s="374"/>
      <c r="M31" s="374"/>
      <c r="N31" s="374"/>
      <c r="O31" s="374"/>
      <c r="P31" s="375"/>
      <c r="R31" s="373"/>
      <c r="S31" s="374"/>
      <c r="T31" s="374"/>
      <c r="U31" s="374"/>
      <c r="V31" s="374"/>
      <c r="W31" s="374"/>
      <c r="X31" s="374"/>
      <c r="Y31" s="375"/>
    </row>
    <row r="32" spans="2:25" x14ac:dyDescent="0.25">
      <c r="B32" s="107"/>
      <c r="C32" s="107"/>
      <c r="D32" s="107"/>
      <c r="E32" s="107"/>
      <c r="F32" s="107"/>
      <c r="G32" s="107"/>
      <c r="I32" s="373"/>
      <c r="J32" s="374"/>
      <c r="K32" s="374"/>
      <c r="L32" s="374"/>
      <c r="M32" s="374"/>
      <c r="N32" s="374"/>
      <c r="O32" s="374"/>
      <c r="P32" s="375"/>
      <c r="R32" s="373"/>
      <c r="S32" s="374"/>
      <c r="T32" s="374"/>
      <c r="U32" s="374"/>
      <c r="V32" s="374"/>
      <c r="W32" s="374"/>
      <c r="X32" s="374"/>
      <c r="Y32" s="375"/>
    </row>
    <row r="33" spans="2:25" x14ac:dyDescent="0.25">
      <c r="B33" s="107"/>
      <c r="C33" s="107"/>
      <c r="D33" s="107"/>
      <c r="E33" s="107"/>
      <c r="F33" s="107"/>
      <c r="G33" s="107"/>
      <c r="I33" s="373"/>
      <c r="J33" s="374"/>
      <c r="K33" s="374"/>
      <c r="L33" s="374"/>
      <c r="M33" s="374"/>
      <c r="N33" s="374"/>
      <c r="O33" s="374"/>
      <c r="P33" s="375"/>
      <c r="R33" s="373"/>
      <c r="S33" s="374"/>
      <c r="T33" s="374"/>
      <c r="U33" s="374"/>
      <c r="V33" s="374"/>
      <c r="W33" s="374"/>
      <c r="X33" s="374"/>
      <c r="Y33" s="375"/>
    </row>
    <row r="34" spans="2:25" x14ac:dyDescent="0.25">
      <c r="B34" s="107"/>
      <c r="C34" s="107"/>
      <c r="D34" s="107"/>
      <c r="E34" s="107"/>
      <c r="F34" s="107"/>
      <c r="G34" s="107"/>
      <c r="I34" s="373"/>
      <c r="J34" s="374"/>
      <c r="K34" s="374"/>
      <c r="L34" s="374"/>
      <c r="M34" s="374"/>
      <c r="N34" s="374"/>
      <c r="O34" s="374"/>
      <c r="P34" s="375"/>
      <c r="R34" s="373"/>
      <c r="S34" s="374"/>
      <c r="T34" s="374"/>
      <c r="U34" s="374"/>
      <c r="V34" s="374"/>
      <c r="W34" s="374"/>
      <c r="X34" s="374"/>
      <c r="Y34" s="375"/>
    </row>
    <row r="35" spans="2:25" x14ac:dyDescent="0.25">
      <c r="B35" s="107"/>
      <c r="C35" s="107"/>
      <c r="D35" s="107"/>
      <c r="E35" s="107"/>
      <c r="F35" s="107"/>
      <c r="G35" s="107"/>
      <c r="I35" s="376"/>
      <c r="J35" s="377"/>
      <c r="K35" s="377"/>
      <c r="L35" s="377"/>
      <c r="M35" s="377"/>
      <c r="N35" s="377"/>
      <c r="O35" s="377"/>
      <c r="P35" s="378"/>
      <c r="R35" s="376"/>
      <c r="S35" s="377"/>
      <c r="T35" s="377"/>
      <c r="U35" s="377"/>
      <c r="V35" s="377"/>
      <c r="W35" s="377"/>
      <c r="X35" s="377"/>
      <c r="Y35" s="378"/>
    </row>
    <row r="36" spans="2:25" x14ac:dyDescent="0.25">
      <c r="B36" s="107"/>
      <c r="C36" s="107"/>
      <c r="D36" s="107"/>
      <c r="E36" s="107"/>
      <c r="F36" s="107"/>
      <c r="G36" s="107"/>
    </row>
    <row r="37" spans="2:25" x14ac:dyDescent="0.25">
      <c r="B37" s="107"/>
      <c r="C37" s="107"/>
      <c r="D37" s="107"/>
      <c r="E37" s="107"/>
      <c r="F37" s="107"/>
      <c r="G37" s="107"/>
    </row>
    <row r="38" spans="2:25" x14ac:dyDescent="0.25">
      <c r="B38" s="107"/>
      <c r="C38" s="107"/>
      <c r="D38" s="107"/>
      <c r="E38" s="107"/>
      <c r="F38" s="107"/>
      <c r="G38" s="107"/>
    </row>
    <row r="39" spans="2:25" x14ac:dyDescent="0.25">
      <c r="B39" s="107"/>
      <c r="C39" s="107"/>
      <c r="D39" s="107"/>
      <c r="E39" s="107"/>
      <c r="F39" s="107"/>
      <c r="G39" s="107"/>
    </row>
    <row r="40" spans="2:25" x14ac:dyDescent="0.25">
      <c r="B40" s="107"/>
      <c r="C40" s="107"/>
      <c r="D40" s="107"/>
      <c r="E40" s="107"/>
      <c r="F40" s="107"/>
      <c r="G40" s="107"/>
    </row>
    <row r="41" spans="2:25" x14ac:dyDescent="0.25">
      <c r="B41" s="107"/>
      <c r="C41" s="107"/>
      <c r="D41" s="107"/>
      <c r="E41" s="107"/>
      <c r="F41" s="107"/>
      <c r="G41" s="107"/>
    </row>
    <row r="42" spans="2:25" x14ac:dyDescent="0.25">
      <c r="B42" s="107"/>
      <c r="C42" s="107"/>
      <c r="D42" s="107"/>
      <c r="E42" s="107"/>
      <c r="F42" s="107"/>
      <c r="G42" s="107"/>
    </row>
    <row r="43" spans="2:25" x14ac:dyDescent="0.25">
      <c r="B43" s="107"/>
      <c r="C43" s="107"/>
      <c r="D43" s="107"/>
      <c r="E43" s="107"/>
      <c r="F43" s="107"/>
      <c r="G43" s="107"/>
    </row>
    <row r="44" spans="2:25" x14ac:dyDescent="0.25">
      <c r="B44" s="107"/>
      <c r="C44" s="107"/>
      <c r="D44" s="107"/>
      <c r="E44" s="107"/>
      <c r="F44" s="107"/>
      <c r="G44" s="107"/>
    </row>
    <row r="45" spans="2:25" x14ac:dyDescent="0.25">
      <c r="B45" s="107"/>
      <c r="C45" s="107"/>
      <c r="D45" s="107"/>
      <c r="E45" s="107"/>
      <c r="F45" s="107"/>
      <c r="G45" s="107"/>
    </row>
    <row r="46" spans="2:25" x14ac:dyDescent="0.25">
      <c r="B46" s="107"/>
      <c r="C46" s="107"/>
      <c r="D46" s="107"/>
      <c r="E46" s="107"/>
      <c r="F46" s="107"/>
      <c r="G46" s="107"/>
    </row>
    <row r="47" spans="2:25" x14ac:dyDescent="0.25">
      <c r="B47" s="107"/>
      <c r="C47" s="107"/>
      <c r="D47" s="107"/>
      <c r="E47" s="107"/>
      <c r="F47" s="107"/>
      <c r="G47" s="107"/>
    </row>
    <row r="48" spans="2:25" x14ac:dyDescent="0.25">
      <c r="B48" s="107"/>
      <c r="C48" s="107"/>
      <c r="D48" s="107"/>
      <c r="E48" s="107"/>
      <c r="F48" s="107"/>
      <c r="G48" s="107"/>
    </row>
    <row r="49" spans="2:7" x14ac:dyDescent="0.25">
      <c r="B49" s="107"/>
      <c r="C49" s="107"/>
      <c r="D49" s="107"/>
      <c r="E49" s="107"/>
      <c r="F49" s="107"/>
      <c r="G49" s="107"/>
    </row>
    <row r="50" spans="2:7" x14ac:dyDescent="0.25">
      <c r="B50" s="107"/>
      <c r="C50" s="107"/>
      <c r="D50" s="107"/>
      <c r="E50" s="107"/>
      <c r="F50" s="107"/>
      <c r="G50" s="107"/>
    </row>
    <row r="51" spans="2:7" x14ac:dyDescent="0.25">
      <c r="B51" s="107"/>
      <c r="C51" s="107"/>
      <c r="D51" s="107"/>
      <c r="E51" s="107"/>
      <c r="F51" s="107"/>
      <c r="G51" s="107"/>
    </row>
    <row r="52" spans="2:7" x14ac:dyDescent="0.25">
      <c r="B52" s="107"/>
      <c r="C52" s="107"/>
      <c r="D52" s="107"/>
      <c r="E52" s="107"/>
      <c r="F52" s="107"/>
      <c r="G52" s="107"/>
    </row>
    <row r="53" spans="2:7" x14ac:dyDescent="0.25">
      <c r="B53" s="107"/>
      <c r="C53" s="107"/>
      <c r="D53" s="107"/>
      <c r="E53" s="107"/>
      <c r="F53" s="107"/>
      <c r="G53" s="107"/>
    </row>
    <row r="54" spans="2:7" x14ac:dyDescent="0.25">
      <c r="B54" s="17"/>
      <c r="C54" s="17"/>
      <c r="D54" s="17"/>
      <c r="E54" s="17"/>
      <c r="F54" s="17"/>
      <c r="G54" s="17"/>
    </row>
    <row r="55" spans="2:7" x14ac:dyDescent="0.25">
      <c r="B55" s="17"/>
      <c r="C55" s="17"/>
      <c r="D55" s="17"/>
      <c r="E55" s="17"/>
      <c r="F55" s="17"/>
      <c r="G55" s="17"/>
    </row>
    <row r="56" spans="2:7" x14ac:dyDescent="0.25">
      <c r="B56" s="17"/>
      <c r="C56" s="17"/>
      <c r="D56" s="17"/>
      <c r="E56" s="17"/>
      <c r="F56" s="17"/>
      <c r="G56" s="17"/>
    </row>
    <row r="57" spans="2:7" x14ac:dyDescent="0.25">
      <c r="B57" s="17"/>
      <c r="C57" s="17"/>
      <c r="D57" s="17"/>
      <c r="E57" s="17"/>
      <c r="F57" s="17"/>
      <c r="G57" s="17"/>
    </row>
    <row r="58" spans="2:7" x14ac:dyDescent="0.25">
      <c r="B58" s="17"/>
      <c r="C58" s="17"/>
      <c r="D58" s="17"/>
      <c r="E58" s="17"/>
      <c r="F58" s="17"/>
      <c r="G58" s="17"/>
    </row>
    <row r="59" spans="2:7" x14ac:dyDescent="0.25">
      <c r="B59" s="17"/>
      <c r="C59" s="17"/>
      <c r="D59" s="17"/>
      <c r="E59" s="17"/>
      <c r="F59" s="17"/>
      <c r="G59" s="17"/>
    </row>
    <row r="60" spans="2:7" x14ac:dyDescent="0.25">
      <c r="B60" s="17"/>
      <c r="C60" s="17"/>
      <c r="D60" s="17"/>
      <c r="E60" s="17"/>
      <c r="F60" s="17"/>
      <c r="G60" s="17"/>
    </row>
    <row r="61" spans="2:7" x14ac:dyDescent="0.25">
      <c r="B61" s="17"/>
      <c r="C61" s="17"/>
      <c r="D61" s="17"/>
      <c r="E61" s="17"/>
      <c r="F61" s="17"/>
      <c r="G61" s="17"/>
    </row>
    <row r="62" spans="2:7" x14ac:dyDescent="0.25">
      <c r="B62" s="17"/>
      <c r="C62" s="17"/>
      <c r="D62" s="17"/>
      <c r="E62" s="17"/>
      <c r="F62" s="17"/>
      <c r="G62" s="17"/>
    </row>
    <row r="63" spans="2:7" x14ac:dyDescent="0.25">
      <c r="B63" s="17"/>
      <c r="C63" s="17"/>
      <c r="D63" s="17"/>
      <c r="E63" s="17"/>
      <c r="F63" s="17"/>
      <c r="G63" s="17"/>
    </row>
    <row r="64" spans="2:7" x14ac:dyDescent="0.25">
      <c r="B64" s="17"/>
      <c r="C64" s="17"/>
      <c r="D64" s="17"/>
      <c r="E64" s="17"/>
      <c r="F64" s="17"/>
      <c r="G64" s="17"/>
    </row>
    <row r="65" spans="2:7" x14ac:dyDescent="0.25">
      <c r="B65" s="106"/>
      <c r="C65" s="106"/>
      <c r="D65" s="106"/>
      <c r="E65" s="106"/>
      <c r="F65" s="106"/>
      <c r="G65" s="106"/>
    </row>
  </sheetData>
  <mergeCells count="6">
    <mergeCell ref="R6:Y6"/>
    <mergeCell ref="C3:G3"/>
    <mergeCell ref="B23:G23"/>
    <mergeCell ref="I6:P6"/>
    <mergeCell ref="I7:P35"/>
    <mergeCell ref="R7:Y35"/>
  </mergeCells>
  <pageMargins left="0.25" right="0.25" top="0.75" bottom="0.75" header="0.3" footer="0.3"/>
  <pageSetup scale="97" orientation="portrait" r:id="rId1"/>
  <colBreaks count="2" manualBreakCount="2">
    <brk id="8" max="1048575" man="1"/>
    <brk id="17" max="34"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Q64"/>
  <sheetViews>
    <sheetView view="pageBreakPreview" topLeftCell="B1" zoomScale="101" zoomScaleNormal="100" zoomScaleSheetLayoutView="101" workbookViewId="0">
      <selection activeCell="E12" sqref="E12"/>
    </sheetView>
  </sheetViews>
  <sheetFormatPr baseColWidth="10" defaultRowHeight="15" x14ac:dyDescent="0.25"/>
  <cols>
    <col min="1" max="1" width="2" customWidth="1"/>
    <col min="2" max="2" width="34.140625" customWidth="1"/>
    <col min="3" max="7" width="14.42578125" customWidth="1"/>
    <col min="8" max="8" width="1.5703125" customWidth="1"/>
    <col min="17" max="17" width="1.85546875" customWidth="1"/>
  </cols>
  <sheetData>
    <row r="1" spans="2:17" s="3" customFormat="1" ht="24" customHeight="1" x14ac:dyDescent="0.15">
      <c r="B1" s="56" t="s">
        <v>102</v>
      </c>
      <c r="C1" s="54"/>
      <c r="E1" s="55"/>
      <c r="F1" s="55"/>
      <c r="H1" s="16"/>
      <c r="I1" s="16"/>
      <c r="J1" s="16"/>
      <c r="K1" s="16"/>
      <c r="L1" s="16"/>
      <c r="M1" s="16"/>
      <c r="N1" s="16"/>
      <c r="O1" s="16"/>
      <c r="P1" s="16"/>
      <c r="Q1" s="16"/>
    </row>
    <row r="2" spans="2:17" s="3" customFormat="1" ht="11.25" x14ac:dyDescent="0.15">
      <c r="B2" s="9"/>
      <c r="C2" s="9"/>
      <c r="E2" s="55"/>
      <c r="F2" s="55"/>
      <c r="H2" s="16"/>
      <c r="I2" s="16"/>
      <c r="J2" s="16"/>
      <c r="K2" s="16"/>
      <c r="L2" s="16"/>
      <c r="M2" s="16"/>
      <c r="N2" s="16"/>
      <c r="O2" s="16"/>
      <c r="P2" s="16"/>
      <c r="Q2" s="16"/>
    </row>
    <row r="3" spans="2:17" s="56" customFormat="1" ht="27" customHeight="1" x14ac:dyDescent="0.25">
      <c r="B3" s="57" t="s">
        <v>37</v>
      </c>
      <c r="C3" s="301">
        <f>+'2. ANID BUDGET (USD)'!C3</f>
        <v>0</v>
      </c>
      <c r="D3" s="301"/>
      <c r="E3" s="301"/>
      <c r="F3" s="301"/>
      <c r="G3" s="301"/>
      <c r="H3" s="59"/>
      <c r="I3" s="59"/>
      <c r="J3" s="59"/>
      <c r="K3" s="59"/>
      <c r="L3" s="59"/>
      <c r="M3" s="59"/>
      <c r="N3" s="59"/>
      <c r="O3" s="59"/>
      <c r="P3" s="59"/>
      <c r="Q3" s="59"/>
    </row>
    <row r="4" spans="2:17" s="56" customFormat="1" ht="27" customHeight="1" x14ac:dyDescent="0.25">
      <c r="B4" s="128" t="s">
        <v>79</v>
      </c>
      <c r="C4" s="129"/>
      <c r="D4" s="129">
        <f>+'1. TOTAL BUDGET USD'!E12</f>
        <v>850</v>
      </c>
      <c r="E4" s="130" t="s">
        <v>80</v>
      </c>
      <c r="F4" s="57"/>
      <c r="G4" s="57"/>
      <c r="H4" s="59"/>
      <c r="I4" s="59"/>
      <c r="J4" s="59"/>
      <c r="K4" s="59"/>
      <c r="L4" s="59"/>
      <c r="M4" s="59"/>
      <c r="N4" s="59"/>
      <c r="O4" s="59"/>
      <c r="P4" s="59"/>
      <c r="Q4" s="59"/>
    </row>
    <row r="5" spans="2:17" s="9" customFormat="1" ht="11.25" x14ac:dyDescent="0.25">
      <c r="B5" s="56" t="s">
        <v>89</v>
      </c>
      <c r="D5" s="56"/>
      <c r="E5" s="58"/>
      <c r="F5" s="58"/>
      <c r="G5" s="56"/>
      <c r="H5" s="53"/>
      <c r="I5" s="53"/>
      <c r="J5" s="53"/>
      <c r="K5" s="53"/>
      <c r="L5" s="53"/>
      <c r="M5" s="53"/>
      <c r="N5" s="53"/>
      <c r="O5" s="53"/>
      <c r="P5" s="53"/>
      <c r="Q5" s="53"/>
    </row>
    <row r="6" spans="2:17" s="9" customFormat="1" ht="30" customHeight="1" x14ac:dyDescent="0.25">
      <c r="B6" s="109" t="s">
        <v>72</v>
      </c>
      <c r="C6" s="108" t="s">
        <v>7</v>
      </c>
      <c r="D6" s="108" t="s">
        <v>8</v>
      </c>
      <c r="E6" s="114" t="s">
        <v>9</v>
      </c>
      <c r="F6" s="114" t="s">
        <v>106</v>
      </c>
      <c r="G6" s="108" t="s">
        <v>29</v>
      </c>
      <c r="H6" s="53"/>
      <c r="I6" s="380" t="s">
        <v>69</v>
      </c>
      <c r="J6" s="381"/>
      <c r="K6" s="381"/>
      <c r="L6" s="381"/>
      <c r="M6" s="381"/>
      <c r="N6" s="381"/>
      <c r="O6" s="381"/>
      <c r="P6" s="382"/>
      <c r="Q6" s="53"/>
    </row>
    <row r="7" spans="2:17" x14ac:dyDescent="0.25">
      <c r="B7" s="148">
        <f>+'2.4 INFRAESTRUC. &amp; FURNI (M$)'!B6</f>
        <v>0</v>
      </c>
      <c r="C7" s="187">
        <f>+'2.4 INFRAESTRUC. &amp; FURNI (M$)'!C6/$D$4</f>
        <v>0</v>
      </c>
      <c r="D7" s="187">
        <f>+'2.4 INFRAESTRUC. &amp; FURNI (M$)'!D6/$D$4</f>
        <v>0</v>
      </c>
      <c r="E7" s="187">
        <f>+'2.4 INFRAESTRUC. &amp; FURNI (M$)'!E6/$D$4</f>
        <v>0</v>
      </c>
      <c r="F7" s="187">
        <f>+'2.4 INFRAESTRUC. &amp; FURNI (M$)'!F6/$D$4</f>
        <v>0</v>
      </c>
      <c r="G7" s="188">
        <f>SUM(C7:F7)</f>
        <v>0</v>
      </c>
      <c r="I7" s="374">
        <f>'2.4 INFRAESTRUC. &amp; FURNI (M$)'!I6:P33</f>
        <v>0</v>
      </c>
      <c r="J7" s="374"/>
      <c r="K7" s="374"/>
      <c r="L7" s="374"/>
      <c r="M7" s="374"/>
      <c r="N7" s="374"/>
      <c r="O7" s="374"/>
      <c r="P7" s="374"/>
    </row>
    <row r="8" spans="2:17" x14ac:dyDescent="0.25">
      <c r="B8" s="148">
        <f>+'2.4 INFRAESTRUC. &amp; FURNI (M$)'!B7</f>
        <v>0</v>
      </c>
      <c r="C8" s="187">
        <f>+'2.4 INFRAESTRUC. &amp; FURNI (M$)'!C7/$D$4</f>
        <v>0</v>
      </c>
      <c r="D8" s="187">
        <f>+'2.4 INFRAESTRUC. &amp; FURNI (M$)'!D7/$D$4</f>
        <v>0</v>
      </c>
      <c r="E8" s="187">
        <f>+'2.4 INFRAESTRUC. &amp; FURNI (M$)'!E7/$D$4</f>
        <v>0</v>
      </c>
      <c r="F8" s="187">
        <f>+'2.4 INFRAESTRUC. &amp; FURNI (M$)'!F7/$D$4</f>
        <v>0</v>
      </c>
      <c r="G8" s="188">
        <f t="shared" ref="G8:G19" si="0">SUM(C8:F8)</f>
        <v>0</v>
      </c>
      <c r="I8" s="374"/>
      <c r="J8" s="374"/>
      <c r="K8" s="374"/>
      <c r="L8" s="374"/>
      <c r="M8" s="374"/>
      <c r="N8" s="374"/>
      <c r="O8" s="374"/>
      <c r="P8" s="374"/>
    </row>
    <row r="9" spans="2:17" x14ac:dyDescent="0.25">
      <c r="B9" s="148">
        <f>+'2.4 INFRAESTRUC. &amp; FURNI (M$)'!B8</f>
        <v>0</v>
      </c>
      <c r="C9" s="187">
        <f>+'2.4 INFRAESTRUC. &amp; FURNI (M$)'!C8/$D$4</f>
        <v>0</v>
      </c>
      <c r="D9" s="187">
        <f>+'2.4 INFRAESTRUC. &amp; FURNI (M$)'!D8/$D$4</f>
        <v>0</v>
      </c>
      <c r="E9" s="187">
        <f>+'2.4 INFRAESTRUC. &amp; FURNI (M$)'!E8/$D$4</f>
        <v>0</v>
      </c>
      <c r="F9" s="187">
        <f>+'2.4 INFRAESTRUC. &amp; FURNI (M$)'!F8/$D$4</f>
        <v>0</v>
      </c>
      <c r="G9" s="188">
        <f t="shared" si="0"/>
        <v>0</v>
      </c>
      <c r="I9" s="374"/>
      <c r="J9" s="374"/>
      <c r="K9" s="374"/>
      <c r="L9" s="374"/>
      <c r="M9" s="374"/>
      <c r="N9" s="374"/>
      <c r="O9" s="374"/>
      <c r="P9" s="374"/>
    </row>
    <row r="10" spans="2:17" x14ac:dyDescent="0.25">
      <c r="B10" s="148">
        <f>+'2.4 INFRAESTRUC. &amp; FURNI (M$)'!B9</f>
        <v>0</v>
      </c>
      <c r="C10" s="187">
        <f>+'2.4 INFRAESTRUC. &amp; FURNI (M$)'!C9/$D$4</f>
        <v>0</v>
      </c>
      <c r="D10" s="187">
        <f>+'2.4 INFRAESTRUC. &amp; FURNI (M$)'!D9/$D$4</f>
        <v>0</v>
      </c>
      <c r="E10" s="187">
        <f>+'2.4 INFRAESTRUC. &amp; FURNI (M$)'!E9/$D$4</f>
        <v>0</v>
      </c>
      <c r="F10" s="187">
        <f>+'2.4 INFRAESTRUC. &amp; FURNI (M$)'!F9/$D$4</f>
        <v>0</v>
      </c>
      <c r="G10" s="188">
        <f t="shared" si="0"/>
        <v>0</v>
      </c>
      <c r="I10" s="374"/>
      <c r="J10" s="374"/>
      <c r="K10" s="374"/>
      <c r="L10" s="374"/>
      <c r="M10" s="374"/>
      <c r="N10" s="374"/>
      <c r="O10" s="374"/>
      <c r="P10" s="374"/>
    </row>
    <row r="11" spans="2:17" x14ac:dyDescent="0.25">
      <c r="B11" s="148">
        <f>+'2.4 INFRAESTRUC. &amp; FURNI (M$)'!B10</f>
        <v>0</v>
      </c>
      <c r="C11" s="187">
        <f>+'2.4 INFRAESTRUC. &amp; FURNI (M$)'!C10/$D$4</f>
        <v>0</v>
      </c>
      <c r="D11" s="187">
        <f>+'2.4 INFRAESTRUC. &amp; FURNI (M$)'!D10/$D$4</f>
        <v>0</v>
      </c>
      <c r="E11" s="187">
        <f>+'2.4 INFRAESTRUC. &amp; FURNI (M$)'!E10/$D$4</f>
        <v>0</v>
      </c>
      <c r="F11" s="187">
        <f>+'2.4 INFRAESTRUC. &amp; FURNI (M$)'!F10/$D$4</f>
        <v>0</v>
      </c>
      <c r="G11" s="188">
        <f t="shared" si="0"/>
        <v>0</v>
      </c>
      <c r="I11" s="374"/>
      <c r="J11" s="374"/>
      <c r="K11" s="374"/>
      <c r="L11" s="374"/>
      <c r="M11" s="374"/>
      <c r="N11" s="374"/>
      <c r="O11" s="374"/>
      <c r="P11" s="374"/>
    </row>
    <row r="12" spans="2:17" x14ac:dyDescent="0.25">
      <c r="B12" s="148">
        <f>+'2.4 INFRAESTRUC. &amp; FURNI (M$)'!B11</f>
        <v>0</v>
      </c>
      <c r="C12" s="187">
        <f>+'2.4 INFRAESTRUC. &amp; FURNI (M$)'!C11/$D$4</f>
        <v>0</v>
      </c>
      <c r="D12" s="187">
        <f>+'2.4 INFRAESTRUC. &amp; FURNI (M$)'!D11/$D$4</f>
        <v>0</v>
      </c>
      <c r="E12" s="187">
        <f>+'2.4 INFRAESTRUC. &amp; FURNI (M$)'!E11/$D$4</f>
        <v>0</v>
      </c>
      <c r="F12" s="187">
        <f>+'2.4 INFRAESTRUC. &amp; FURNI (M$)'!F11/$D$4</f>
        <v>0</v>
      </c>
      <c r="G12" s="188">
        <f t="shared" si="0"/>
        <v>0</v>
      </c>
      <c r="I12" s="374"/>
      <c r="J12" s="374"/>
      <c r="K12" s="374"/>
      <c r="L12" s="374"/>
      <c r="M12" s="374"/>
      <c r="N12" s="374"/>
      <c r="O12" s="374"/>
      <c r="P12" s="374"/>
    </row>
    <row r="13" spans="2:17" x14ac:dyDescent="0.25">
      <c r="B13" s="148">
        <f>+'2.4 INFRAESTRUC. &amp; FURNI (M$)'!B12</f>
        <v>0</v>
      </c>
      <c r="C13" s="187">
        <f>+'2.4 INFRAESTRUC. &amp; FURNI (M$)'!C12/$D$4</f>
        <v>0</v>
      </c>
      <c r="D13" s="187">
        <f>+'2.4 INFRAESTRUC. &amp; FURNI (M$)'!D12/$D$4</f>
        <v>0</v>
      </c>
      <c r="E13" s="187">
        <f>+'2.4 INFRAESTRUC. &amp; FURNI (M$)'!E12/$D$4</f>
        <v>0</v>
      </c>
      <c r="F13" s="187">
        <f>+'2.4 INFRAESTRUC. &amp; FURNI (M$)'!F12/$D$4</f>
        <v>0</v>
      </c>
      <c r="G13" s="188">
        <f t="shared" si="0"/>
        <v>0</v>
      </c>
      <c r="I13" s="374"/>
      <c r="J13" s="374"/>
      <c r="K13" s="374"/>
      <c r="L13" s="374"/>
      <c r="M13" s="374"/>
      <c r="N13" s="374"/>
      <c r="O13" s="374"/>
      <c r="P13" s="374"/>
    </row>
    <row r="14" spans="2:17" x14ac:dyDescent="0.25">
      <c r="B14" s="148">
        <f>+'2.4 INFRAESTRUC. &amp; FURNI (M$)'!B13</f>
        <v>0</v>
      </c>
      <c r="C14" s="187">
        <f>+'2.4 INFRAESTRUC. &amp; FURNI (M$)'!C13/$D$4</f>
        <v>0</v>
      </c>
      <c r="D14" s="187">
        <f>+'2.4 INFRAESTRUC. &amp; FURNI (M$)'!D13/$D$4</f>
        <v>0</v>
      </c>
      <c r="E14" s="187">
        <f>+'2.4 INFRAESTRUC. &amp; FURNI (M$)'!E13/$D$4</f>
        <v>0</v>
      </c>
      <c r="F14" s="187">
        <f>+'2.4 INFRAESTRUC. &amp; FURNI (M$)'!F13/$D$4</f>
        <v>0</v>
      </c>
      <c r="G14" s="188">
        <f t="shared" si="0"/>
        <v>0</v>
      </c>
      <c r="I14" s="374"/>
      <c r="J14" s="374"/>
      <c r="K14" s="374"/>
      <c r="L14" s="374"/>
      <c r="M14" s="374"/>
      <c r="N14" s="374"/>
      <c r="O14" s="374"/>
      <c r="P14" s="374"/>
    </row>
    <row r="15" spans="2:17" x14ac:dyDescent="0.25">
      <c r="B15" s="148">
        <f>+'2.4 INFRAESTRUC. &amp; FURNI (M$)'!B14</f>
        <v>0</v>
      </c>
      <c r="C15" s="187">
        <f>+'2.4 INFRAESTRUC. &amp; FURNI (M$)'!C14/$D$4</f>
        <v>0</v>
      </c>
      <c r="D15" s="187">
        <f>+'2.4 INFRAESTRUC. &amp; FURNI (M$)'!D14/$D$4</f>
        <v>0</v>
      </c>
      <c r="E15" s="187">
        <f>+'2.4 INFRAESTRUC. &amp; FURNI (M$)'!E14/$D$4</f>
        <v>0</v>
      </c>
      <c r="F15" s="187">
        <f>+'2.4 INFRAESTRUC. &amp; FURNI (M$)'!F14/$D$4</f>
        <v>0</v>
      </c>
      <c r="G15" s="188">
        <f t="shared" si="0"/>
        <v>0</v>
      </c>
      <c r="I15" s="374"/>
      <c r="J15" s="374"/>
      <c r="K15" s="374"/>
      <c r="L15" s="374"/>
      <c r="M15" s="374"/>
      <c r="N15" s="374"/>
      <c r="O15" s="374"/>
      <c r="P15" s="374"/>
    </row>
    <row r="16" spans="2:17" x14ac:dyDescent="0.25">
      <c r="B16" s="148">
        <f>+'2.4 INFRAESTRUC. &amp; FURNI (M$)'!B15</f>
        <v>0</v>
      </c>
      <c r="C16" s="187">
        <f>+'2.4 INFRAESTRUC. &amp; FURNI (M$)'!C15/$D$4</f>
        <v>0</v>
      </c>
      <c r="D16" s="187">
        <f>+'2.4 INFRAESTRUC. &amp; FURNI (M$)'!D15/$D$4</f>
        <v>0</v>
      </c>
      <c r="E16" s="187">
        <f>+'2.4 INFRAESTRUC. &amp; FURNI (M$)'!E15/$D$4</f>
        <v>0</v>
      </c>
      <c r="F16" s="187">
        <f>+'2.4 INFRAESTRUC. &amp; FURNI (M$)'!F15/$D$4</f>
        <v>0</v>
      </c>
      <c r="G16" s="188">
        <f t="shared" si="0"/>
        <v>0</v>
      </c>
      <c r="I16" s="374"/>
      <c r="J16" s="374"/>
      <c r="K16" s="374"/>
      <c r="L16" s="374"/>
      <c r="M16" s="374"/>
      <c r="N16" s="374"/>
      <c r="O16" s="374"/>
      <c r="P16" s="374"/>
    </row>
    <row r="17" spans="2:16" x14ac:dyDescent="0.25">
      <c r="B17" s="148">
        <f>+'2.4 INFRAESTRUC. &amp; FURNI (M$)'!B16</f>
        <v>0</v>
      </c>
      <c r="C17" s="187">
        <f>+'2.4 INFRAESTRUC. &amp; FURNI (M$)'!C16/$D$4</f>
        <v>0</v>
      </c>
      <c r="D17" s="187">
        <f>+'2.4 INFRAESTRUC. &amp; FURNI (M$)'!D16/$D$4</f>
        <v>0</v>
      </c>
      <c r="E17" s="187">
        <f>+'2.4 INFRAESTRUC. &amp; FURNI (M$)'!E16/$D$4</f>
        <v>0</v>
      </c>
      <c r="F17" s="187">
        <f>+'2.4 INFRAESTRUC. &amp; FURNI (M$)'!F16/$D$4</f>
        <v>0</v>
      </c>
      <c r="G17" s="188">
        <f t="shared" si="0"/>
        <v>0</v>
      </c>
      <c r="I17" s="374"/>
      <c r="J17" s="374"/>
      <c r="K17" s="374"/>
      <c r="L17" s="374"/>
      <c r="M17" s="374"/>
      <c r="N17" s="374"/>
      <c r="O17" s="374"/>
      <c r="P17" s="374"/>
    </row>
    <row r="18" spans="2:16" x14ac:dyDescent="0.25">
      <c r="B18" s="148">
        <f>+'2.4 INFRAESTRUC. &amp; FURNI (M$)'!B17</f>
        <v>0</v>
      </c>
      <c r="C18" s="187">
        <f>+'2.4 INFRAESTRUC. &amp; FURNI (M$)'!C17/$D$4</f>
        <v>0</v>
      </c>
      <c r="D18" s="187">
        <f>+'2.4 INFRAESTRUC. &amp; FURNI (M$)'!D17/$D$4</f>
        <v>0</v>
      </c>
      <c r="E18" s="187">
        <f>+'2.4 INFRAESTRUC. &amp; FURNI (M$)'!E17/$D$4</f>
        <v>0</v>
      </c>
      <c r="F18" s="187">
        <f>+'2.4 INFRAESTRUC. &amp; FURNI (M$)'!F17/$D$4</f>
        <v>0</v>
      </c>
      <c r="G18" s="188">
        <f t="shared" si="0"/>
        <v>0</v>
      </c>
      <c r="I18" s="374"/>
      <c r="J18" s="374"/>
      <c r="K18" s="374"/>
      <c r="L18" s="374"/>
      <c r="M18" s="374"/>
      <c r="N18" s="374"/>
      <c r="O18" s="374"/>
      <c r="P18" s="374"/>
    </row>
    <row r="19" spans="2:16" x14ac:dyDescent="0.25">
      <c r="B19" s="148">
        <f>+'2.4 INFRAESTRUC. &amp; FURNI (M$)'!B18</f>
        <v>0</v>
      </c>
      <c r="C19" s="187">
        <f>+'2.4 INFRAESTRUC. &amp; FURNI (M$)'!C18/$D$4</f>
        <v>0</v>
      </c>
      <c r="D19" s="187">
        <f>+'2.4 INFRAESTRUC. &amp; FURNI (M$)'!D18/$D$4</f>
        <v>0</v>
      </c>
      <c r="E19" s="187">
        <f>+'2.4 INFRAESTRUC. &amp; FURNI (M$)'!E18/$D$4</f>
        <v>0</v>
      </c>
      <c r="F19" s="187">
        <f>+'2.4 INFRAESTRUC. &amp; FURNI (M$)'!F18/$D$4</f>
        <v>0</v>
      </c>
      <c r="G19" s="188">
        <f t="shared" si="0"/>
        <v>0</v>
      </c>
      <c r="I19" s="374"/>
      <c r="J19" s="374"/>
      <c r="K19" s="374"/>
      <c r="L19" s="374"/>
      <c r="M19" s="374"/>
      <c r="N19" s="374"/>
      <c r="O19" s="374"/>
      <c r="P19" s="374"/>
    </row>
    <row r="20" spans="2:16" ht="24.4" customHeight="1" x14ac:dyDescent="0.25">
      <c r="B20" s="109" t="s">
        <v>29</v>
      </c>
      <c r="C20" s="189">
        <f>SUM(C7:C19)</f>
        <v>0</v>
      </c>
      <c r="D20" s="189">
        <f>SUM(D7:D19)</f>
        <v>0</v>
      </c>
      <c r="E20" s="189">
        <f>SUM(E7:E19)</f>
        <v>0</v>
      </c>
      <c r="F20" s="189">
        <f>SUM(F7:F19)</f>
        <v>0</v>
      </c>
      <c r="G20" s="189">
        <f>SUM(G7:G19)</f>
        <v>0</v>
      </c>
      <c r="I20" s="374"/>
      <c r="J20" s="374"/>
      <c r="K20" s="374"/>
      <c r="L20" s="374"/>
      <c r="M20" s="374"/>
      <c r="N20" s="374"/>
      <c r="O20" s="374"/>
      <c r="P20" s="374"/>
    </row>
    <row r="21" spans="2:16" ht="9.9499999999999993" customHeight="1" x14ac:dyDescent="0.25">
      <c r="I21" s="374"/>
      <c r="J21" s="374"/>
      <c r="K21" s="374"/>
      <c r="L21" s="374"/>
      <c r="M21" s="374"/>
      <c r="N21" s="374"/>
      <c r="O21" s="374"/>
      <c r="P21" s="374"/>
    </row>
    <row r="22" spans="2:16" ht="40.35" customHeight="1" x14ac:dyDescent="0.25">
      <c r="B22" s="379" t="s">
        <v>59</v>
      </c>
      <c r="C22" s="379"/>
      <c r="D22" s="379"/>
      <c r="E22" s="379"/>
      <c r="F22" s="379"/>
      <c r="G22" s="379"/>
      <c r="I22" s="374"/>
      <c r="J22" s="374"/>
      <c r="K22" s="374"/>
      <c r="L22" s="374"/>
      <c r="M22" s="374"/>
      <c r="N22" s="374"/>
      <c r="O22" s="374"/>
      <c r="P22" s="374"/>
    </row>
    <row r="23" spans="2:16" ht="58.7" customHeight="1" x14ac:dyDescent="0.25">
      <c r="I23" s="374"/>
      <c r="J23" s="374"/>
      <c r="K23" s="374"/>
      <c r="L23" s="374"/>
      <c r="M23" s="374"/>
      <c r="N23" s="374"/>
      <c r="O23" s="374"/>
      <c r="P23" s="374"/>
    </row>
    <row r="24" spans="2:16" x14ac:dyDescent="0.25">
      <c r="I24" s="374"/>
      <c r="J24" s="374"/>
      <c r="K24" s="374"/>
      <c r="L24" s="374"/>
      <c r="M24" s="374"/>
      <c r="N24" s="374"/>
      <c r="O24" s="374"/>
      <c r="P24" s="374"/>
    </row>
    <row r="25" spans="2:16" x14ac:dyDescent="0.25">
      <c r="B25" s="107"/>
      <c r="C25" s="107"/>
      <c r="D25" s="107"/>
      <c r="E25" s="107"/>
      <c r="F25" s="107"/>
      <c r="G25" s="107"/>
      <c r="I25" s="374"/>
      <c r="J25" s="374"/>
      <c r="K25" s="374"/>
      <c r="L25" s="374"/>
      <c r="M25" s="374"/>
      <c r="N25" s="374"/>
      <c r="O25" s="374"/>
      <c r="P25" s="374"/>
    </row>
    <row r="26" spans="2:16" x14ac:dyDescent="0.25">
      <c r="B26" s="107"/>
      <c r="C26" s="107"/>
      <c r="D26" s="107"/>
      <c r="E26" s="107"/>
      <c r="F26" s="107"/>
      <c r="G26" s="107"/>
      <c r="I26" s="374"/>
      <c r="J26" s="374"/>
      <c r="K26" s="374"/>
      <c r="L26" s="374"/>
      <c r="M26" s="374"/>
      <c r="N26" s="374"/>
      <c r="O26" s="374"/>
      <c r="P26" s="374"/>
    </row>
    <row r="27" spans="2:16" x14ac:dyDescent="0.25">
      <c r="B27" s="107"/>
      <c r="C27" s="107"/>
      <c r="D27" s="107"/>
      <c r="E27" s="107"/>
      <c r="F27" s="107"/>
      <c r="G27" s="107"/>
      <c r="I27" s="374"/>
      <c r="J27" s="374"/>
      <c r="K27" s="374"/>
      <c r="L27" s="374"/>
      <c r="M27" s="374"/>
      <c r="N27" s="374"/>
      <c r="O27" s="374"/>
      <c r="P27" s="374"/>
    </row>
    <row r="28" spans="2:16" ht="22.35" customHeight="1" x14ac:dyDescent="0.25">
      <c r="B28" s="107"/>
      <c r="C28" s="107"/>
      <c r="D28" s="107"/>
      <c r="E28" s="107"/>
      <c r="F28" s="107"/>
      <c r="G28" s="107"/>
      <c r="I28" s="374"/>
      <c r="J28" s="374"/>
      <c r="K28" s="374"/>
      <c r="L28" s="374"/>
      <c r="M28" s="374"/>
      <c r="N28" s="374"/>
      <c r="O28" s="374"/>
      <c r="P28" s="374"/>
    </row>
    <row r="29" spans="2:16" x14ac:dyDescent="0.25">
      <c r="B29" s="107"/>
      <c r="C29" s="107"/>
      <c r="D29" s="107"/>
      <c r="E29" s="107"/>
      <c r="F29" s="107"/>
      <c r="G29" s="107"/>
      <c r="I29" s="374"/>
      <c r="J29" s="374"/>
      <c r="K29" s="374"/>
      <c r="L29" s="374"/>
      <c r="M29" s="374"/>
      <c r="N29" s="374"/>
      <c r="O29" s="374"/>
      <c r="P29" s="374"/>
    </row>
    <row r="30" spans="2:16" ht="60.95" customHeight="1" x14ac:dyDescent="0.25">
      <c r="B30" s="107"/>
      <c r="C30" s="107"/>
      <c r="D30" s="107"/>
      <c r="E30" s="107"/>
      <c r="F30" s="107"/>
      <c r="G30" s="107"/>
      <c r="I30" s="374"/>
      <c r="J30" s="374"/>
      <c r="K30" s="374"/>
      <c r="L30" s="374"/>
      <c r="M30" s="374"/>
      <c r="N30" s="374"/>
      <c r="O30" s="374"/>
      <c r="P30" s="374"/>
    </row>
    <row r="31" spans="2:16" x14ac:dyDescent="0.25">
      <c r="B31" s="107"/>
      <c r="C31" s="107"/>
      <c r="D31" s="107"/>
      <c r="E31" s="107"/>
      <c r="F31" s="107"/>
      <c r="G31" s="107"/>
      <c r="I31" s="374"/>
      <c r="J31" s="374"/>
      <c r="K31" s="374"/>
      <c r="L31" s="374"/>
      <c r="M31" s="374"/>
      <c r="N31" s="374"/>
      <c r="O31" s="374"/>
      <c r="P31" s="374"/>
    </row>
    <row r="32" spans="2:16" x14ac:dyDescent="0.25">
      <c r="B32" s="107"/>
      <c r="C32" s="107"/>
      <c r="D32" s="107"/>
      <c r="E32" s="107"/>
      <c r="F32" s="107"/>
      <c r="G32" s="107"/>
      <c r="I32" s="374"/>
      <c r="J32" s="374"/>
      <c r="K32" s="374"/>
      <c r="L32" s="374"/>
      <c r="M32" s="374"/>
      <c r="N32" s="374"/>
      <c r="O32" s="374"/>
      <c r="P32" s="374"/>
    </row>
    <row r="33" spans="2:16" x14ac:dyDescent="0.25">
      <c r="B33" s="107"/>
      <c r="C33" s="107"/>
      <c r="D33" s="107"/>
      <c r="E33" s="107"/>
      <c r="F33" s="107"/>
      <c r="G33" s="107"/>
      <c r="I33" s="374"/>
      <c r="J33" s="374"/>
      <c r="K33" s="374"/>
      <c r="L33" s="374"/>
      <c r="M33" s="374"/>
      <c r="N33" s="374"/>
      <c r="O33" s="374"/>
      <c r="P33" s="374"/>
    </row>
    <row r="34" spans="2:16" x14ac:dyDescent="0.25">
      <c r="B34" s="107"/>
      <c r="C34" s="107"/>
      <c r="D34" s="107"/>
      <c r="E34" s="107"/>
      <c r="F34" s="107"/>
      <c r="G34" s="107"/>
      <c r="I34" s="374"/>
      <c r="J34" s="374"/>
      <c r="K34" s="374"/>
      <c r="L34" s="374"/>
      <c r="M34" s="374"/>
      <c r="N34" s="374"/>
      <c r="O34" s="374"/>
      <c r="P34" s="374"/>
    </row>
    <row r="35" spans="2:16" x14ac:dyDescent="0.25">
      <c r="B35" s="107"/>
      <c r="C35" s="107"/>
      <c r="D35" s="107"/>
      <c r="E35" s="107"/>
      <c r="F35" s="107"/>
      <c r="G35" s="107"/>
    </row>
    <row r="36" spans="2:16" x14ac:dyDescent="0.25">
      <c r="B36" s="107"/>
      <c r="C36" s="107"/>
      <c r="D36" s="107"/>
      <c r="E36" s="107"/>
      <c r="F36" s="107"/>
      <c r="G36" s="107"/>
    </row>
    <row r="37" spans="2:16" x14ac:dyDescent="0.25">
      <c r="B37" s="107"/>
      <c r="C37" s="107"/>
      <c r="D37" s="107"/>
      <c r="E37" s="107"/>
      <c r="F37" s="107"/>
      <c r="G37" s="107"/>
    </row>
    <row r="38" spans="2:16" x14ac:dyDescent="0.25">
      <c r="B38" s="107"/>
      <c r="C38" s="107"/>
      <c r="D38" s="107"/>
      <c r="E38" s="107"/>
      <c r="F38" s="107"/>
      <c r="G38" s="107"/>
    </row>
    <row r="39" spans="2:16" x14ac:dyDescent="0.25">
      <c r="B39" s="107"/>
      <c r="C39" s="107"/>
      <c r="D39" s="107"/>
      <c r="E39" s="107"/>
      <c r="F39" s="107"/>
      <c r="G39" s="107"/>
    </row>
    <row r="40" spans="2:16" x14ac:dyDescent="0.25">
      <c r="B40" s="107"/>
      <c r="C40" s="107"/>
      <c r="D40" s="107"/>
      <c r="E40" s="107"/>
      <c r="F40" s="107"/>
      <c r="G40" s="107"/>
    </row>
    <row r="41" spans="2:16" x14ac:dyDescent="0.25">
      <c r="B41" s="107"/>
      <c r="C41" s="107"/>
      <c r="D41" s="107"/>
      <c r="E41" s="107"/>
      <c r="F41" s="107"/>
      <c r="G41" s="107"/>
    </row>
    <row r="42" spans="2:16" x14ac:dyDescent="0.25">
      <c r="B42" s="107"/>
      <c r="C42" s="107"/>
      <c r="D42" s="107"/>
      <c r="E42" s="107"/>
      <c r="F42" s="107"/>
      <c r="G42" s="107"/>
    </row>
    <row r="43" spans="2:16" x14ac:dyDescent="0.25">
      <c r="B43" s="107"/>
      <c r="C43" s="107"/>
      <c r="D43" s="107"/>
      <c r="E43" s="107"/>
      <c r="F43" s="107"/>
      <c r="G43" s="107"/>
    </row>
    <row r="44" spans="2:16" x14ac:dyDescent="0.25">
      <c r="B44" s="107"/>
      <c r="C44" s="107"/>
      <c r="D44" s="107"/>
      <c r="E44" s="107"/>
      <c r="F44" s="107"/>
      <c r="G44" s="107"/>
    </row>
    <row r="45" spans="2:16" x14ac:dyDescent="0.25">
      <c r="B45" s="107"/>
      <c r="C45" s="107"/>
      <c r="D45" s="107"/>
      <c r="E45" s="107"/>
      <c r="F45" s="107"/>
      <c r="G45" s="107"/>
    </row>
    <row r="46" spans="2:16" x14ac:dyDescent="0.25">
      <c r="B46" s="107"/>
      <c r="C46" s="107"/>
      <c r="D46" s="107"/>
      <c r="E46" s="107"/>
      <c r="F46" s="107"/>
      <c r="G46" s="107"/>
    </row>
    <row r="47" spans="2:16" x14ac:dyDescent="0.25">
      <c r="B47" s="107"/>
      <c r="C47" s="107"/>
      <c r="D47" s="107"/>
      <c r="E47" s="107"/>
      <c r="F47" s="107"/>
      <c r="G47" s="107"/>
    </row>
    <row r="48" spans="2:16" x14ac:dyDescent="0.25">
      <c r="B48" s="107"/>
      <c r="C48" s="107"/>
      <c r="D48" s="107"/>
      <c r="E48" s="107"/>
      <c r="F48" s="107"/>
      <c r="G48" s="107"/>
    </row>
    <row r="49" spans="2:7" x14ac:dyDescent="0.25">
      <c r="B49" s="107"/>
      <c r="C49" s="107"/>
      <c r="D49" s="107"/>
      <c r="E49" s="107"/>
      <c r="F49" s="107"/>
      <c r="G49" s="107"/>
    </row>
    <row r="50" spans="2:7" x14ac:dyDescent="0.25">
      <c r="B50" s="107"/>
      <c r="C50" s="107"/>
      <c r="D50" s="107"/>
      <c r="E50" s="107"/>
      <c r="F50" s="107"/>
      <c r="G50" s="107"/>
    </row>
    <row r="51" spans="2:7" x14ac:dyDescent="0.25">
      <c r="B51" s="107"/>
      <c r="C51" s="107"/>
      <c r="D51" s="107"/>
      <c r="E51" s="107"/>
      <c r="F51" s="107"/>
      <c r="G51" s="107"/>
    </row>
    <row r="52" spans="2:7" x14ac:dyDescent="0.25">
      <c r="B52" s="107"/>
      <c r="C52" s="107"/>
      <c r="D52" s="107"/>
      <c r="E52" s="107"/>
      <c r="F52" s="107"/>
      <c r="G52" s="107"/>
    </row>
    <row r="53" spans="2:7" x14ac:dyDescent="0.25">
      <c r="B53" s="17"/>
      <c r="C53" s="17"/>
      <c r="D53" s="17"/>
      <c r="E53" s="17"/>
      <c r="F53" s="17"/>
      <c r="G53" s="17"/>
    </row>
    <row r="54" spans="2:7" x14ac:dyDescent="0.25">
      <c r="B54" s="17"/>
      <c r="C54" s="17"/>
      <c r="D54" s="17"/>
      <c r="E54" s="17"/>
      <c r="F54" s="17"/>
      <c r="G54" s="17"/>
    </row>
    <row r="55" spans="2:7" x14ac:dyDescent="0.25">
      <c r="B55" s="17"/>
      <c r="C55" s="17"/>
      <c r="D55" s="17"/>
      <c r="E55" s="17"/>
      <c r="F55" s="17"/>
      <c r="G55" s="17"/>
    </row>
    <row r="56" spans="2:7" x14ac:dyDescent="0.25">
      <c r="B56" s="17"/>
      <c r="C56" s="17"/>
      <c r="D56" s="17"/>
      <c r="E56" s="17"/>
      <c r="F56" s="17"/>
      <c r="G56" s="17"/>
    </row>
    <row r="57" spans="2:7" x14ac:dyDescent="0.25">
      <c r="B57" s="17"/>
      <c r="C57" s="17"/>
      <c r="D57" s="17"/>
      <c r="E57" s="17"/>
      <c r="F57" s="17"/>
      <c r="G57" s="17"/>
    </row>
    <row r="58" spans="2:7" x14ac:dyDescent="0.25">
      <c r="B58" s="17"/>
      <c r="C58" s="17"/>
      <c r="D58" s="17"/>
      <c r="E58" s="17"/>
      <c r="F58" s="17"/>
      <c r="G58" s="17"/>
    </row>
    <row r="59" spans="2:7" x14ac:dyDescent="0.25">
      <c r="B59" s="17"/>
      <c r="C59" s="17"/>
      <c r="D59" s="17"/>
      <c r="E59" s="17"/>
      <c r="F59" s="17"/>
      <c r="G59" s="17"/>
    </row>
    <row r="60" spans="2:7" x14ac:dyDescent="0.25">
      <c r="B60" s="17"/>
      <c r="C60" s="17"/>
      <c r="D60" s="17"/>
      <c r="E60" s="17"/>
      <c r="F60" s="17"/>
      <c r="G60" s="17"/>
    </row>
    <row r="61" spans="2:7" x14ac:dyDescent="0.25">
      <c r="B61" s="17"/>
      <c r="C61" s="17"/>
      <c r="D61" s="17"/>
      <c r="E61" s="17"/>
      <c r="F61" s="17"/>
      <c r="G61" s="17"/>
    </row>
    <row r="62" spans="2:7" x14ac:dyDescent="0.25">
      <c r="B62" s="17"/>
      <c r="C62" s="17"/>
      <c r="D62" s="17"/>
      <c r="E62" s="17"/>
      <c r="F62" s="17"/>
      <c r="G62" s="17"/>
    </row>
    <row r="63" spans="2:7" x14ac:dyDescent="0.25">
      <c r="B63" s="17"/>
      <c r="C63" s="17"/>
      <c r="D63" s="17"/>
      <c r="E63" s="17"/>
      <c r="F63" s="17"/>
      <c r="G63" s="17"/>
    </row>
    <row r="64" spans="2:7" x14ac:dyDescent="0.25">
      <c r="B64" s="106"/>
      <c r="C64" s="106"/>
      <c r="D64" s="106"/>
      <c r="E64" s="106"/>
      <c r="F64" s="106"/>
      <c r="G64" s="106"/>
    </row>
  </sheetData>
  <mergeCells count="4">
    <mergeCell ref="C3:G3"/>
    <mergeCell ref="I6:P6"/>
    <mergeCell ref="B22:G22"/>
    <mergeCell ref="I7:P34"/>
  </mergeCells>
  <phoneticPr fontId="11" type="noConversion"/>
  <pageMargins left="0.25" right="0.25" top="0.75" bottom="0.75" header="0.3" footer="0.3"/>
  <pageSetup scale="94" orientation="portrait" r:id="rId1"/>
  <colBreaks count="1" manualBreakCount="1">
    <brk id="7" max="33" man="1"/>
  </colBreaks>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31"/>
  <sheetViews>
    <sheetView view="pageBreakPreview" topLeftCell="A12" zoomScale="104" zoomScaleNormal="100" zoomScaleSheetLayoutView="104" workbookViewId="0">
      <selection activeCell="C10" sqref="C10:M10"/>
    </sheetView>
  </sheetViews>
  <sheetFormatPr baseColWidth="10" defaultColWidth="11.42578125" defaultRowHeight="11.25" x14ac:dyDescent="0.15"/>
  <cols>
    <col min="1" max="1" width="1.28515625" style="17" customWidth="1"/>
    <col min="2" max="2" width="31.85546875" style="17" customWidth="1"/>
    <col min="3" max="3" width="13.140625" style="17" customWidth="1"/>
    <col min="4" max="10" width="13.140625" style="34" customWidth="1"/>
    <col min="11" max="11" width="13.28515625" style="35" customWidth="1"/>
    <col min="12" max="12" width="13.140625" style="35" customWidth="1"/>
    <col min="13" max="13" width="15.42578125" style="35" customWidth="1"/>
    <col min="14" max="14" width="2" style="3" customWidth="1"/>
    <col min="15" max="16384" width="11.42578125" style="17"/>
  </cols>
  <sheetData>
    <row r="1" spans="1:14" s="2" customFormat="1" ht="26.25" customHeight="1" x14ac:dyDescent="0.15">
      <c r="A1" s="1"/>
      <c r="B1" s="311" t="s">
        <v>6</v>
      </c>
      <c r="C1" s="311"/>
      <c r="D1" s="311"/>
      <c r="E1" s="311"/>
      <c r="F1" s="311"/>
      <c r="G1" s="311"/>
      <c r="H1" s="311"/>
      <c r="I1" s="311"/>
      <c r="J1" s="311"/>
      <c r="K1" s="311"/>
      <c r="L1" s="311"/>
      <c r="M1" s="311"/>
    </row>
    <row r="2" spans="1:14" s="8" customFormat="1" ht="12.75" customHeight="1" x14ac:dyDescent="0.15">
      <c r="A2" s="3"/>
      <c r="B2" s="4"/>
      <c r="C2" s="4"/>
      <c r="D2" s="5"/>
      <c r="E2" s="6"/>
      <c r="F2" s="6"/>
      <c r="G2" s="6"/>
      <c r="H2" s="6"/>
      <c r="I2" s="6"/>
      <c r="J2" s="6"/>
      <c r="K2" s="7"/>
      <c r="L2" s="7"/>
      <c r="M2" s="7"/>
    </row>
    <row r="3" spans="1:14" s="14" customFormat="1" ht="20.100000000000001" customHeight="1" x14ac:dyDescent="0.25">
      <c r="A3" s="9"/>
      <c r="B3" s="10" t="s">
        <v>2</v>
      </c>
      <c r="C3" s="101">
        <f>+'2. ANID BUDGET (USD)'!C3</f>
        <v>0</v>
      </c>
      <c r="D3" s="91"/>
      <c r="E3" s="91"/>
      <c r="F3" s="91"/>
      <c r="G3" s="91"/>
      <c r="H3" s="91"/>
      <c r="I3" s="91"/>
      <c r="J3" s="91"/>
      <c r="K3" s="91"/>
      <c r="L3" s="91"/>
      <c r="M3" s="92"/>
      <c r="N3" s="13"/>
    </row>
    <row r="4" spans="1:14" s="14" customFormat="1" ht="20.100000000000001" customHeight="1" x14ac:dyDescent="0.25">
      <c r="A4" s="9"/>
      <c r="B4" s="10" t="s">
        <v>0</v>
      </c>
      <c r="C4" s="101">
        <f>+'2. ANID BUDGET (USD)'!C4</f>
        <v>0</v>
      </c>
      <c r="D4" s="91"/>
      <c r="E4" s="91"/>
      <c r="F4" s="91"/>
      <c r="G4" s="91"/>
      <c r="H4" s="91"/>
      <c r="I4" s="91"/>
      <c r="J4" s="91"/>
      <c r="K4" s="91"/>
      <c r="L4" s="91"/>
      <c r="M4" s="92"/>
      <c r="N4" s="13"/>
    </row>
    <row r="5" spans="1:14" s="14" customFormat="1" ht="20.100000000000001" customHeight="1" x14ac:dyDescent="0.25">
      <c r="A5" s="9"/>
      <c r="B5" s="117" t="s">
        <v>38</v>
      </c>
      <c r="C5" s="101">
        <f>+'2. ANID BUDGET (USD)'!C5</f>
        <v>0</v>
      </c>
      <c r="D5" s="91"/>
      <c r="E5" s="91"/>
      <c r="F5" s="91"/>
      <c r="G5" s="91"/>
      <c r="H5" s="91"/>
      <c r="I5" s="91"/>
      <c r="J5" s="91"/>
      <c r="K5" s="91"/>
      <c r="L5" s="91"/>
      <c r="M5" s="92"/>
      <c r="N5" s="13"/>
    </row>
    <row r="6" spans="1:14" s="14" customFormat="1" ht="20.100000000000001" customHeight="1" x14ac:dyDescent="0.25">
      <c r="A6" s="9"/>
      <c r="B6" s="383" t="s">
        <v>62</v>
      </c>
      <c r="C6" s="101">
        <f>+'2. ANID BUDGET (USD)'!C6</f>
        <v>0</v>
      </c>
      <c r="D6" s="91"/>
      <c r="E6" s="91"/>
      <c r="F6" s="91"/>
      <c r="G6" s="91"/>
      <c r="H6" s="91"/>
      <c r="I6" s="91"/>
      <c r="J6" s="91"/>
      <c r="K6" s="91"/>
      <c r="L6" s="91"/>
      <c r="M6" s="92"/>
      <c r="N6" s="13"/>
    </row>
    <row r="7" spans="1:14" s="14" customFormat="1" ht="20.100000000000001" customHeight="1" x14ac:dyDescent="0.25">
      <c r="A7" s="9"/>
      <c r="B7" s="384"/>
      <c r="C7" s="101">
        <f>+'2. ANID BUDGET (USD)'!C7</f>
        <v>0</v>
      </c>
      <c r="D7" s="91"/>
      <c r="E7" s="91"/>
      <c r="F7" s="91"/>
      <c r="G7" s="91"/>
      <c r="H7" s="91"/>
      <c r="I7" s="91"/>
      <c r="J7" s="91"/>
      <c r="K7" s="91"/>
      <c r="L7" s="91"/>
      <c r="M7" s="92"/>
      <c r="N7" s="13"/>
    </row>
    <row r="8" spans="1:14" s="14" customFormat="1" ht="20.100000000000001" customHeight="1" x14ac:dyDescent="0.25">
      <c r="A8" s="9"/>
      <c r="B8" s="384"/>
      <c r="C8" s="101">
        <f>+'2. ANID BUDGET (USD)'!C10</f>
        <v>0</v>
      </c>
      <c r="D8" s="11"/>
      <c r="E8" s="11"/>
      <c r="F8" s="11"/>
      <c r="G8" s="11"/>
      <c r="H8" s="11"/>
      <c r="I8" s="11"/>
      <c r="J8" s="11"/>
      <c r="K8" s="11"/>
      <c r="L8" s="11"/>
      <c r="M8" s="12"/>
      <c r="N8" s="13"/>
    </row>
    <row r="9" spans="1:14" s="14" customFormat="1" ht="20.100000000000001" customHeight="1" x14ac:dyDescent="0.25">
      <c r="A9" s="9"/>
      <c r="B9" s="384"/>
      <c r="C9" s="101">
        <f>+'2. ANID BUDGET (USD)'!C11</f>
        <v>0</v>
      </c>
      <c r="D9" s="91"/>
      <c r="E9" s="91"/>
      <c r="F9" s="91"/>
      <c r="G9" s="91"/>
      <c r="H9" s="91"/>
      <c r="I9" s="91"/>
      <c r="J9" s="91"/>
      <c r="K9" s="91"/>
      <c r="L9" s="91"/>
      <c r="M9" s="92"/>
      <c r="N9" s="13"/>
    </row>
    <row r="10" spans="1:14" s="14" customFormat="1" ht="20.100000000000001" customHeight="1" x14ac:dyDescent="0.25">
      <c r="A10" s="9"/>
      <c r="B10" s="385"/>
      <c r="C10" s="101">
        <f>+'2. ANID BUDGET (USD)'!C12</f>
        <v>0</v>
      </c>
      <c r="D10" s="91"/>
      <c r="E10" s="91"/>
      <c r="F10" s="91"/>
      <c r="G10" s="91"/>
      <c r="H10" s="91"/>
      <c r="I10" s="91"/>
      <c r="J10" s="91"/>
      <c r="K10" s="91"/>
      <c r="L10" s="91"/>
      <c r="M10" s="92"/>
      <c r="N10" s="13"/>
    </row>
    <row r="11" spans="1:14" s="14" customFormat="1" ht="6.95" customHeight="1" x14ac:dyDescent="0.25">
      <c r="A11" s="9"/>
      <c r="B11" s="44"/>
      <c r="C11" s="45"/>
      <c r="D11" s="127"/>
      <c r="E11" s="127"/>
      <c r="F11" s="127"/>
      <c r="G11" s="127"/>
      <c r="H11" s="127"/>
      <c r="I11" s="127"/>
      <c r="J11" s="127"/>
      <c r="K11" s="127"/>
      <c r="L11" s="127"/>
      <c r="M11" s="127"/>
      <c r="N11" s="13"/>
    </row>
    <row r="12" spans="1:14" s="14" customFormat="1" ht="20.100000000000001" customHeight="1" x14ac:dyDescent="0.25">
      <c r="A12" s="9"/>
      <c r="B12" s="128" t="s">
        <v>79</v>
      </c>
      <c r="C12" s="129"/>
      <c r="D12" s="129">
        <v>880</v>
      </c>
      <c r="E12" s="130" t="s">
        <v>80</v>
      </c>
      <c r="F12" s="127"/>
      <c r="G12" s="127"/>
      <c r="H12" s="127"/>
      <c r="I12" s="127"/>
      <c r="J12" s="127"/>
      <c r="K12" s="127"/>
      <c r="L12" s="127"/>
      <c r="M12" s="127"/>
      <c r="N12" s="13"/>
    </row>
    <row r="13" spans="1:14" ht="7.35" customHeight="1" x14ac:dyDescent="0.15">
      <c r="A13" s="3"/>
      <c r="B13" s="15"/>
      <c r="C13" s="15"/>
      <c r="D13" s="16"/>
      <c r="E13" s="16"/>
      <c r="F13" s="16"/>
      <c r="G13" s="16"/>
      <c r="H13" s="16"/>
      <c r="I13" s="16"/>
      <c r="J13" s="16"/>
      <c r="K13" s="1"/>
      <c r="L13" s="1"/>
      <c r="M13" s="1"/>
    </row>
    <row r="14" spans="1:14" ht="17.25" customHeight="1" x14ac:dyDescent="0.15">
      <c r="A14" s="3"/>
      <c r="B14" s="56" t="s">
        <v>89</v>
      </c>
      <c r="C14" s="1"/>
      <c r="D14" s="16"/>
      <c r="E14" s="16"/>
      <c r="F14" s="16"/>
      <c r="G14" s="16"/>
      <c r="H14" s="16"/>
      <c r="I14" s="16"/>
      <c r="J14" s="16"/>
      <c r="K14" s="1"/>
      <c r="L14" s="1"/>
      <c r="M14" s="1"/>
    </row>
    <row r="15" spans="1:14" s="18" customFormat="1" ht="27" customHeight="1" x14ac:dyDescent="0.25">
      <c r="A15" s="9"/>
      <c r="B15" s="386" t="s">
        <v>40</v>
      </c>
      <c r="C15" s="388" t="s">
        <v>7</v>
      </c>
      <c r="D15" s="389"/>
      <c r="E15" s="388" t="s">
        <v>8</v>
      </c>
      <c r="F15" s="389"/>
      <c r="G15" s="388" t="s">
        <v>9</v>
      </c>
      <c r="H15" s="389"/>
      <c r="I15" s="388" t="s">
        <v>106</v>
      </c>
      <c r="J15" s="389"/>
      <c r="K15" s="388" t="s">
        <v>1</v>
      </c>
      <c r="L15" s="389"/>
      <c r="M15" s="390" t="s">
        <v>1</v>
      </c>
      <c r="N15" s="9"/>
    </row>
    <row r="16" spans="1:14" s="18" customFormat="1" ht="22.5" x14ac:dyDescent="0.25">
      <c r="A16" s="9"/>
      <c r="B16" s="387"/>
      <c r="C16" s="21" t="s">
        <v>4</v>
      </c>
      <c r="D16" s="22" t="s">
        <v>5</v>
      </c>
      <c r="E16" s="21" t="s">
        <v>4</v>
      </c>
      <c r="F16" s="22" t="s">
        <v>5</v>
      </c>
      <c r="G16" s="21" t="s">
        <v>4</v>
      </c>
      <c r="H16" s="22" t="s">
        <v>5</v>
      </c>
      <c r="I16" s="21" t="s">
        <v>4</v>
      </c>
      <c r="J16" s="22" t="s">
        <v>5</v>
      </c>
      <c r="K16" s="21" t="s">
        <v>4</v>
      </c>
      <c r="L16" s="22" t="s">
        <v>5</v>
      </c>
      <c r="M16" s="391"/>
      <c r="N16" s="9"/>
    </row>
    <row r="17" spans="2:14" s="25" customFormat="1" ht="30" customHeight="1" x14ac:dyDescent="0.25">
      <c r="B17" s="23" t="s">
        <v>12</v>
      </c>
      <c r="C17" s="190">
        <f t="shared" ref="C17:M17" si="0">SUM(C18:C25)</f>
        <v>0</v>
      </c>
      <c r="D17" s="190">
        <f t="shared" si="0"/>
        <v>0</v>
      </c>
      <c r="E17" s="190">
        <f t="shared" si="0"/>
        <v>0</v>
      </c>
      <c r="F17" s="190">
        <f t="shared" si="0"/>
        <v>0</v>
      </c>
      <c r="G17" s="190">
        <f t="shared" si="0"/>
        <v>0</v>
      </c>
      <c r="H17" s="190">
        <f t="shared" si="0"/>
        <v>0</v>
      </c>
      <c r="I17" s="190">
        <f t="shared" si="0"/>
        <v>0</v>
      </c>
      <c r="J17" s="190">
        <f t="shared" si="0"/>
        <v>0</v>
      </c>
      <c r="K17" s="190">
        <f t="shared" si="0"/>
        <v>0</v>
      </c>
      <c r="L17" s="190">
        <f t="shared" si="0"/>
        <v>0</v>
      </c>
      <c r="M17" s="190">
        <f t="shared" si="0"/>
        <v>0</v>
      </c>
      <c r="N17" s="24"/>
    </row>
    <row r="18" spans="2:14" s="25" customFormat="1" ht="30" customHeight="1" x14ac:dyDescent="0.25">
      <c r="B18" s="30" t="s">
        <v>13</v>
      </c>
      <c r="C18" s="191">
        <f>+'3.1 MAIN INST (USD)'!C14+'3.2 ASSOC INST1 (USD) '!C15+'3.2 ASSOC INT2 (USD)'!C15+'3.2. ASSOC INST3 (USD)'!C15+'3.2. ASSOC INST4 (USD)'!C15+'3.2. ASSOC INST5 (USD)'!C15+'3.2. ASSOC INST6 (USD)'!C15+'3.2. ASSOC INST7 (USD)'!C15</f>
        <v>0</v>
      </c>
      <c r="D18" s="191">
        <f>+'3.1 MAIN INST (USD)'!D14+'3.2 ASSOC INST1 (USD) '!D15+'3.2 ASSOC INT2 (USD)'!D15+'3.2. ASSOC INST3 (USD)'!D15+'3.2. ASSOC INST4 (USD)'!D15+'3.2. ASSOC INST5 (USD)'!D15+'3.2. ASSOC INST6 (USD)'!D15+'3.2. ASSOC INST7 (USD)'!D15</f>
        <v>0</v>
      </c>
      <c r="E18" s="191">
        <f>+'3.1 MAIN INST (USD)'!E14+'3.2 ASSOC INST1 (USD) '!E15+'3.2 ASSOC INT2 (USD)'!E15+'3.2. ASSOC INST3 (USD)'!E15+'3.2. ASSOC INST4 (USD)'!E15+'3.2. ASSOC INST5 (USD)'!E15+'3.2. ASSOC INST6 (USD)'!E15+'3.2. ASSOC INST7 (USD)'!E15</f>
        <v>0</v>
      </c>
      <c r="F18" s="191">
        <f>+'3.1 MAIN INST (USD)'!F14+'3.2 ASSOC INST1 (USD) '!F15+'3.2 ASSOC INT2 (USD)'!F15+'3.2. ASSOC INST3 (USD)'!F15+'3.2. ASSOC INST4 (USD)'!F15+'3.2. ASSOC INST5 (USD)'!F15+'3.2. ASSOC INST6 (USD)'!F15+'3.2. ASSOC INST7 (USD)'!F15</f>
        <v>0</v>
      </c>
      <c r="G18" s="191">
        <f>+'3.1 MAIN INST (USD)'!G14+'3.2 ASSOC INST1 (USD) '!G15+'3.2 ASSOC INT2 (USD)'!G15+'3.2. ASSOC INST3 (USD)'!G15+'3.2. ASSOC INST4 (USD)'!G15+'3.2. ASSOC INST5 (USD)'!G15+'3.2. ASSOC INST6 (USD)'!G15+'3.2. ASSOC INST7 (USD)'!G15</f>
        <v>0</v>
      </c>
      <c r="H18" s="191">
        <f>+'3.1 MAIN INST (USD)'!H14+'3.2 ASSOC INST1 (USD) '!H15+'3.2 ASSOC INT2 (USD)'!H15+'3.2. ASSOC INST3 (USD)'!H15+'3.2. ASSOC INST4 (USD)'!H15+'3.2. ASSOC INST5 (USD)'!H15+'3.2. ASSOC INST6 (USD)'!H15+'3.2. ASSOC INST7 (USD)'!H15</f>
        <v>0</v>
      </c>
      <c r="I18" s="191">
        <f>+'3.1 MAIN INST (USD)'!I14+'3.2 ASSOC INST1 (USD) '!I15+'3.2 ASSOC INT2 (USD)'!I15+'3.2. ASSOC INST3 (USD)'!I15+'3.2. ASSOC INST4 (USD)'!I15+'3.2. ASSOC INST5 (USD)'!I15+'3.2. ASSOC INST6 (USD)'!I15+'3.2. ASSOC INST7 (USD)'!I15</f>
        <v>0</v>
      </c>
      <c r="J18" s="191">
        <f>+'3.1 MAIN INST (USD)'!J14+'3.2 ASSOC INST1 (USD) '!J15+'3.2 ASSOC INT2 (USD)'!J15+'3.2. ASSOC INST3 (USD)'!J15+'3.2. ASSOC INST4 (USD)'!J15+'3.2. ASSOC INST5 (USD)'!J15+'3.2. ASSOC INST6 (USD)'!J15+'3.2. ASSOC INST7 (USD)'!J15</f>
        <v>0</v>
      </c>
      <c r="K18" s="192">
        <f>+C18+E18+G18+I18</f>
        <v>0</v>
      </c>
      <c r="L18" s="192">
        <f>+D18+F18+H18+J18</f>
        <v>0</v>
      </c>
      <c r="M18" s="192">
        <f t="shared" ref="M18:M25" si="1">+K18+L18</f>
        <v>0</v>
      </c>
      <c r="N18" s="24"/>
    </row>
    <row r="19" spans="2:14" s="25" customFormat="1" ht="30" customHeight="1" x14ac:dyDescent="0.25">
      <c r="B19" s="30" t="str">
        <f>+'2.1 PERSONNEL (USD)'!B22</f>
        <v xml:space="preserve">Postdocs </v>
      </c>
      <c r="C19" s="191">
        <f>+'3.1 MAIN INST (USD)'!C15+'3.2 ASSOC INST1 (USD) '!C16+'3.2 ASSOC INT2 (USD)'!C16+'3.2. ASSOC INST3 (USD)'!C16+'3.2. ASSOC INST4 (USD)'!C16+'3.2. ASSOC INST5 (USD)'!C16+'3.2. ASSOC INST6 (USD)'!C16+'3.2. ASSOC INST7 (USD)'!C16</f>
        <v>0</v>
      </c>
      <c r="D19" s="191">
        <f>+'3.1 MAIN INST (USD)'!D15+'3.2 ASSOC INST1 (USD) '!D16+'3.2 ASSOC INT2 (USD)'!D16+'3.2. ASSOC INST3 (USD)'!D16+'3.2. ASSOC INST4 (USD)'!D16+'3.2. ASSOC INST5 (USD)'!D16+'3.2. ASSOC INST6 (USD)'!D16+'3.2. ASSOC INST7 (USD)'!D16</f>
        <v>0</v>
      </c>
      <c r="E19" s="191">
        <f>+'3.1 MAIN INST (USD)'!E15+'3.2 ASSOC INST1 (USD) '!E16+'3.2 ASSOC INT2 (USD)'!E16+'3.2. ASSOC INST3 (USD)'!E16+'3.2. ASSOC INST4 (USD)'!E16+'3.2. ASSOC INST5 (USD)'!E16+'3.2. ASSOC INST6 (USD)'!E16+'3.2. ASSOC INST7 (USD)'!E16</f>
        <v>0</v>
      </c>
      <c r="F19" s="191">
        <f>+'3.1 MAIN INST (USD)'!F15+'3.2 ASSOC INST1 (USD) '!F16+'3.2 ASSOC INT2 (USD)'!F16+'3.2. ASSOC INST3 (USD)'!F16+'3.2. ASSOC INST4 (USD)'!F16+'3.2. ASSOC INST5 (USD)'!F16+'3.2. ASSOC INST6 (USD)'!F16+'3.2. ASSOC INST7 (USD)'!F16</f>
        <v>0</v>
      </c>
      <c r="G19" s="191">
        <f>+'3.1 MAIN INST (USD)'!G15+'3.2 ASSOC INST1 (USD) '!G16+'3.2 ASSOC INT2 (USD)'!G16+'3.2. ASSOC INST3 (USD)'!G16+'3.2. ASSOC INST4 (USD)'!G16+'3.2. ASSOC INST5 (USD)'!G16+'3.2. ASSOC INST6 (USD)'!G16+'3.2. ASSOC INST7 (USD)'!G16</f>
        <v>0</v>
      </c>
      <c r="H19" s="191">
        <f>+'3.1 MAIN INST (USD)'!H15+'3.2 ASSOC INST1 (USD) '!H16+'3.2 ASSOC INT2 (USD)'!H16+'3.2. ASSOC INST3 (USD)'!H16+'3.2. ASSOC INST4 (USD)'!H16+'3.2. ASSOC INST5 (USD)'!H16+'3.2. ASSOC INST6 (USD)'!H16+'3.2. ASSOC INST7 (USD)'!H16</f>
        <v>0</v>
      </c>
      <c r="I19" s="191">
        <f>+'3.1 MAIN INST (USD)'!I15+'3.2 ASSOC INST1 (USD) '!I16+'3.2 ASSOC INT2 (USD)'!I16+'3.2. ASSOC INST3 (USD)'!I16+'3.2. ASSOC INST4 (USD)'!I16+'3.2. ASSOC INST5 (USD)'!I16+'3.2. ASSOC INST6 (USD)'!I16+'3.2. ASSOC INST7 (USD)'!I16</f>
        <v>0</v>
      </c>
      <c r="J19" s="191">
        <f>+'3.1 MAIN INST (USD)'!J15+'3.2 ASSOC INST1 (USD) '!J16+'3.2 ASSOC INT2 (USD)'!J16+'3.2. ASSOC INST3 (USD)'!J16+'3.2. ASSOC INST4 (USD)'!J16+'3.2. ASSOC INST5 (USD)'!J16+'3.2. ASSOC INST6 (USD)'!J16+'3.2. ASSOC INST7 (USD)'!J16</f>
        <v>0</v>
      </c>
      <c r="K19" s="192">
        <f t="shared" ref="K19:K25" si="2">+C19+E19+G19+I19</f>
        <v>0</v>
      </c>
      <c r="L19" s="192">
        <f t="shared" ref="L19:L25" si="3">+D19+F19+H19+J19</f>
        <v>0</v>
      </c>
      <c r="M19" s="193">
        <f t="shared" si="1"/>
        <v>0</v>
      </c>
      <c r="N19" s="24"/>
    </row>
    <row r="20" spans="2:14" s="25" customFormat="1" ht="30" customHeight="1" x14ac:dyDescent="0.25">
      <c r="B20" s="30" t="str">
        <f>+'2.1 PERSONNEL (USD)'!B23</f>
        <v>Phd Thesis Students</v>
      </c>
      <c r="C20" s="191">
        <f>+'3.1 MAIN INST (USD)'!C16+'3.2 ASSOC INST1 (USD) '!C17+'3.2 ASSOC INT2 (USD)'!C17+'3.2. ASSOC INST3 (USD)'!C17+'3.2. ASSOC INST4 (USD)'!C17+'3.2. ASSOC INST5 (USD)'!C17+'3.2. ASSOC INST6 (USD)'!C17+'3.2. ASSOC INST7 (USD)'!C17</f>
        <v>0</v>
      </c>
      <c r="D20" s="191">
        <f>+'3.1 MAIN INST (USD)'!D16+'3.2 ASSOC INST1 (USD) '!D17+'3.2 ASSOC INT2 (USD)'!D17+'3.2. ASSOC INST3 (USD)'!D17+'3.2. ASSOC INST4 (USD)'!D17+'3.2. ASSOC INST5 (USD)'!D17+'3.2. ASSOC INST6 (USD)'!D17+'3.2. ASSOC INST7 (USD)'!D17</f>
        <v>0</v>
      </c>
      <c r="E20" s="191">
        <f>+'3.1 MAIN INST (USD)'!E16+'3.2 ASSOC INST1 (USD) '!E17+'3.2 ASSOC INT2 (USD)'!E17+'3.2. ASSOC INST3 (USD)'!E17+'3.2. ASSOC INST4 (USD)'!E17+'3.2. ASSOC INST5 (USD)'!E17+'3.2. ASSOC INST6 (USD)'!E17+'3.2. ASSOC INST7 (USD)'!E17</f>
        <v>0</v>
      </c>
      <c r="F20" s="191">
        <f>+'3.1 MAIN INST (USD)'!F16+'3.2 ASSOC INST1 (USD) '!F17+'3.2 ASSOC INT2 (USD)'!F17+'3.2. ASSOC INST3 (USD)'!F17+'3.2. ASSOC INST4 (USD)'!F17+'3.2. ASSOC INST5 (USD)'!F17+'3.2. ASSOC INST6 (USD)'!F17+'3.2. ASSOC INST7 (USD)'!F17</f>
        <v>0</v>
      </c>
      <c r="G20" s="191">
        <f>+'3.1 MAIN INST (USD)'!G16+'3.2 ASSOC INST1 (USD) '!G17+'3.2 ASSOC INT2 (USD)'!G17+'3.2. ASSOC INST3 (USD)'!G17+'3.2. ASSOC INST4 (USD)'!G17+'3.2. ASSOC INST5 (USD)'!G17+'3.2. ASSOC INST6 (USD)'!G17+'3.2. ASSOC INST7 (USD)'!G17</f>
        <v>0</v>
      </c>
      <c r="H20" s="191">
        <f>+'3.1 MAIN INST (USD)'!H16+'3.2 ASSOC INST1 (USD) '!H17+'3.2 ASSOC INT2 (USD)'!H17+'3.2. ASSOC INST3 (USD)'!H17+'3.2. ASSOC INST4 (USD)'!H17+'3.2. ASSOC INST5 (USD)'!H17+'3.2. ASSOC INST6 (USD)'!H17+'3.2. ASSOC INST7 (USD)'!H17</f>
        <v>0</v>
      </c>
      <c r="I20" s="191">
        <f>+'3.1 MAIN INST (USD)'!I16+'3.2 ASSOC INST1 (USD) '!I17+'3.2 ASSOC INT2 (USD)'!I17+'3.2. ASSOC INST3 (USD)'!I17+'3.2. ASSOC INST4 (USD)'!I17+'3.2. ASSOC INST5 (USD)'!I17+'3.2. ASSOC INST6 (USD)'!I17+'3.2. ASSOC INST7 (USD)'!I17</f>
        <v>0</v>
      </c>
      <c r="J20" s="191">
        <f>+'3.1 MAIN INST (USD)'!J16+'3.2 ASSOC INST1 (USD) '!J17+'3.2 ASSOC INT2 (USD)'!J17+'3.2. ASSOC INST3 (USD)'!J17+'3.2. ASSOC INST4 (USD)'!J17+'3.2. ASSOC INST5 (USD)'!J17+'3.2. ASSOC INST6 (USD)'!J17+'3.2. ASSOC INST7 (USD)'!J17</f>
        <v>0</v>
      </c>
      <c r="K20" s="192">
        <f t="shared" si="2"/>
        <v>0</v>
      </c>
      <c r="L20" s="192">
        <f t="shared" si="3"/>
        <v>0</v>
      </c>
      <c r="M20" s="193">
        <f t="shared" si="1"/>
        <v>0</v>
      </c>
      <c r="N20" s="24"/>
    </row>
    <row r="21" spans="2:14" s="25" customFormat="1" ht="30" customHeight="1" x14ac:dyDescent="0.25">
      <c r="B21" s="30" t="str">
        <f>+'2.1 PERSONNEL (USD)'!B24</f>
        <v>Master Thesis Students</v>
      </c>
      <c r="C21" s="191">
        <f>+'3.1 MAIN INST (USD)'!C17+'3.2 ASSOC INST1 (USD) '!C18+'3.2 ASSOC INT2 (USD)'!C18+'3.2. ASSOC INST3 (USD)'!C18+'3.2. ASSOC INST4 (USD)'!C18+'3.2. ASSOC INST5 (USD)'!C18+'3.2. ASSOC INST6 (USD)'!C18+'3.2. ASSOC INST7 (USD)'!C18</f>
        <v>0</v>
      </c>
      <c r="D21" s="191">
        <f>+'3.1 MAIN INST (USD)'!D17+'3.2 ASSOC INST1 (USD) '!D18+'3.2 ASSOC INT2 (USD)'!D18+'3.2. ASSOC INST3 (USD)'!D18+'3.2. ASSOC INST4 (USD)'!D18+'3.2. ASSOC INST5 (USD)'!D18+'3.2. ASSOC INST6 (USD)'!D18+'3.2. ASSOC INST7 (USD)'!D18</f>
        <v>0</v>
      </c>
      <c r="E21" s="191">
        <f>+'3.1 MAIN INST (USD)'!E17+'3.2 ASSOC INST1 (USD) '!E18+'3.2 ASSOC INT2 (USD)'!E18+'3.2. ASSOC INST3 (USD)'!E18+'3.2. ASSOC INST4 (USD)'!E18+'3.2. ASSOC INST5 (USD)'!E18+'3.2. ASSOC INST6 (USD)'!E18+'3.2. ASSOC INST7 (USD)'!E18</f>
        <v>0</v>
      </c>
      <c r="F21" s="191">
        <f>+'3.1 MAIN INST (USD)'!F17+'3.2 ASSOC INST1 (USD) '!F18+'3.2 ASSOC INT2 (USD)'!F18+'3.2. ASSOC INST3 (USD)'!F18+'3.2. ASSOC INST4 (USD)'!F18+'3.2. ASSOC INST5 (USD)'!F18+'3.2. ASSOC INST6 (USD)'!F18+'3.2. ASSOC INST7 (USD)'!F18</f>
        <v>0</v>
      </c>
      <c r="G21" s="191">
        <f>+'3.1 MAIN INST (USD)'!G17+'3.2 ASSOC INST1 (USD) '!G18+'3.2 ASSOC INT2 (USD)'!G18+'3.2. ASSOC INST3 (USD)'!G18+'3.2. ASSOC INST4 (USD)'!G18+'3.2. ASSOC INST5 (USD)'!G18+'3.2. ASSOC INST6 (USD)'!G18+'3.2. ASSOC INST7 (USD)'!G18</f>
        <v>0</v>
      </c>
      <c r="H21" s="191">
        <f>+'3.1 MAIN INST (USD)'!H17+'3.2 ASSOC INST1 (USD) '!H18+'3.2 ASSOC INT2 (USD)'!H18+'3.2. ASSOC INST3 (USD)'!H18+'3.2. ASSOC INST4 (USD)'!H18+'3.2. ASSOC INST5 (USD)'!H18+'3.2. ASSOC INST6 (USD)'!H18+'3.2. ASSOC INST7 (USD)'!H18</f>
        <v>0</v>
      </c>
      <c r="I21" s="191">
        <f>+'3.1 MAIN INST (USD)'!I17+'3.2 ASSOC INST1 (USD) '!I18+'3.2 ASSOC INT2 (USD)'!I18+'3.2. ASSOC INST3 (USD)'!I18+'3.2. ASSOC INST4 (USD)'!I18+'3.2. ASSOC INST5 (USD)'!I18+'3.2. ASSOC INST6 (USD)'!I18+'3.2. ASSOC INST7 (USD)'!I18</f>
        <v>0</v>
      </c>
      <c r="J21" s="191">
        <f>+'3.1 MAIN INST (USD)'!J17+'3.2 ASSOC INST1 (USD) '!J18+'3.2 ASSOC INT2 (USD)'!J18+'3.2. ASSOC INST3 (USD)'!J18+'3.2. ASSOC INST4 (USD)'!J18+'3.2. ASSOC INST5 (USD)'!J18+'3.2. ASSOC INST6 (USD)'!J18+'3.2. ASSOC INST7 (USD)'!J18</f>
        <v>0</v>
      </c>
      <c r="K21" s="192">
        <f t="shared" si="2"/>
        <v>0</v>
      </c>
      <c r="L21" s="192">
        <f t="shared" si="3"/>
        <v>0</v>
      </c>
      <c r="M21" s="193">
        <f t="shared" ref="M21" si="4">+K21+L21</f>
        <v>0</v>
      </c>
      <c r="N21" s="24"/>
    </row>
    <row r="22" spans="2:14" s="25" customFormat="1" ht="30" customHeight="1" x14ac:dyDescent="0.25">
      <c r="B22" s="30" t="str">
        <f>+'2.1 PERSONNEL (USD)'!B25</f>
        <v>Undergraduated Thesis Students</v>
      </c>
      <c r="C22" s="191">
        <f>+'3.1 MAIN INST (USD)'!C18+'3.2 ASSOC INST1 (USD) '!C19+'3.2 ASSOC INT2 (USD)'!C19+'3.2. ASSOC INST3 (USD)'!C19+'3.2. ASSOC INST4 (USD)'!C19+'3.2. ASSOC INST5 (USD)'!C19+'3.2. ASSOC INST6 (USD)'!C19+'3.2. ASSOC INST7 (USD)'!C19</f>
        <v>0</v>
      </c>
      <c r="D22" s="191">
        <f>+'3.1 MAIN INST (USD)'!D18+'3.2 ASSOC INST1 (USD) '!D19+'3.2 ASSOC INT2 (USD)'!D19+'3.2. ASSOC INST3 (USD)'!D19+'3.2. ASSOC INST4 (USD)'!D19+'3.2. ASSOC INST5 (USD)'!D19+'3.2. ASSOC INST6 (USD)'!D19+'3.2. ASSOC INST7 (USD)'!D19</f>
        <v>0</v>
      </c>
      <c r="E22" s="191">
        <f>+'3.1 MAIN INST (USD)'!E18+'3.2 ASSOC INST1 (USD) '!E19+'3.2 ASSOC INT2 (USD)'!E19+'3.2. ASSOC INST3 (USD)'!E19+'3.2. ASSOC INST4 (USD)'!E19+'3.2. ASSOC INST5 (USD)'!E19+'3.2. ASSOC INST6 (USD)'!E19+'3.2. ASSOC INST7 (USD)'!E19</f>
        <v>0</v>
      </c>
      <c r="F22" s="191">
        <f>+'3.1 MAIN INST (USD)'!F18+'3.2 ASSOC INST1 (USD) '!F19+'3.2 ASSOC INT2 (USD)'!F19+'3.2. ASSOC INST3 (USD)'!F19+'3.2. ASSOC INST4 (USD)'!F19+'3.2. ASSOC INST5 (USD)'!F19+'3.2. ASSOC INST6 (USD)'!F19+'3.2. ASSOC INST7 (USD)'!F19</f>
        <v>0</v>
      </c>
      <c r="G22" s="191">
        <f>+'3.1 MAIN INST (USD)'!G18+'3.2 ASSOC INST1 (USD) '!G19+'3.2 ASSOC INT2 (USD)'!G19+'3.2. ASSOC INST3 (USD)'!G19+'3.2. ASSOC INST4 (USD)'!G19+'3.2. ASSOC INST5 (USD)'!G19+'3.2. ASSOC INST6 (USD)'!G19+'3.2. ASSOC INST7 (USD)'!G19</f>
        <v>0</v>
      </c>
      <c r="H22" s="191">
        <f>+'3.1 MAIN INST (USD)'!H18+'3.2 ASSOC INST1 (USD) '!H19+'3.2 ASSOC INT2 (USD)'!H19+'3.2. ASSOC INST3 (USD)'!H19+'3.2. ASSOC INST4 (USD)'!H19+'3.2. ASSOC INST5 (USD)'!H19+'3.2. ASSOC INST6 (USD)'!H19+'3.2. ASSOC INST7 (USD)'!H19</f>
        <v>0</v>
      </c>
      <c r="I22" s="191">
        <f>+'3.1 MAIN INST (USD)'!I18+'3.2 ASSOC INST1 (USD) '!I19+'3.2 ASSOC INT2 (USD)'!I19+'3.2. ASSOC INST3 (USD)'!I19+'3.2. ASSOC INST4 (USD)'!I19+'3.2. ASSOC INST5 (USD)'!I19+'3.2. ASSOC INST6 (USD)'!I19+'3.2. ASSOC INST7 (USD)'!I19</f>
        <v>0</v>
      </c>
      <c r="J22" s="191">
        <f>+'3.1 MAIN INST (USD)'!J18+'3.2 ASSOC INST1 (USD) '!J19+'3.2 ASSOC INT2 (USD)'!J19+'3.2. ASSOC INST3 (USD)'!J19+'3.2. ASSOC INST4 (USD)'!J19+'3.2. ASSOC INST5 (USD)'!J19+'3.2. ASSOC INST6 (USD)'!J19+'3.2. ASSOC INST7 (USD)'!J19</f>
        <v>0</v>
      </c>
      <c r="K22" s="192">
        <f t="shared" si="2"/>
        <v>0</v>
      </c>
      <c r="L22" s="192">
        <f t="shared" si="3"/>
        <v>0</v>
      </c>
      <c r="M22" s="193">
        <f t="shared" si="1"/>
        <v>0</v>
      </c>
      <c r="N22" s="24"/>
    </row>
    <row r="23" spans="2:14" s="25" customFormat="1" ht="30" customHeight="1" x14ac:dyDescent="0.25">
      <c r="B23" s="30" t="str">
        <f>+'2.1 PERSONNEL (USD)'!B27</f>
        <v>Professionals and Technicians</v>
      </c>
      <c r="C23" s="191">
        <f>+'3.1 MAIN INST (USD)'!C19+'3.2 ASSOC INST1 (USD) '!C20+'3.2 ASSOC INT2 (USD)'!C20+'3.2. ASSOC INST3 (USD)'!C20+'3.2. ASSOC INST4 (USD)'!C20+'3.2. ASSOC INST5 (USD)'!C20+'3.2. ASSOC INST6 (USD)'!C20+'3.2. ASSOC INST7 (USD)'!C20</f>
        <v>0</v>
      </c>
      <c r="D23" s="191">
        <f>+'3.1 MAIN INST (USD)'!D19+'3.2 ASSOC INST1 (USD) '!D20+'3.2 ASSOC INT2 (USD)'!D20+'3.2. ASSOC INST3 (USD)'!D20+'3.2. ASSOC INST4 (USD)'!D20+'3.2. ASSOC INST5 (USD)'!D20+'3.2. ASSOC INST6 (USD)'!D20+'3.2. ASSOC INST7 (USD)'!D20</f>
        <v>0</v>
      </c>
      <c r="E23" s="191">
        <f>+'3.1 MAIN INST (USD)'!E19+'3.2 ASSOC INST1 (USD) '!E20+'3.2 ASSOC INT2 (USD)'!E20+'3.2. ASSOC INST3 (USD)'!E20+'3.2. ASSOC INST4 (USD)'!E20+'3.2. ASSOC INST5 (USD)'!E20+'3.2. ASSOC INST6 (USD)'!E20+'3.2. ASSOC INST7 (USD)'!E20</f>
        <v>0</v>
      </c>
      <c r="F23" s="191">
        <f>+'3.1 MAIN INST (USD)'!F19+'3.2 ASSOC INST1 (USD) '!F20+'3.2 ASSOC INT2 (USD)'!F20+'3.2. ASSOC INST3 (USD)'!F20+'3.2. ASSOC INST4 (USD)'!F20+'3.2. ASSOC INST5 (USD)'!F20+'3.2. ASSOC INST6 (USD)'!F20+'3.2. ASSOC INST7 (USD)'!F20</f>
        <v>0</v>
      </c>
      <c r="G23" s="191">
        <f>+'3.1 MAIN INST (USD)'!G19+'3.2 ASSOC INST1 (USD) '!G20+'3.2 ASSOC INT2 (USD)'!G20+'3.2. ASSOC INST3 (USD)'!G20+'3.2. ASSOC INST4 (USD)'!G20+'3.2. ASSOC INST5 (USD)'!G20+'3.2. ASSOC INST6 (USD)'!G20+'3.2. ASSOC INST7 (USD)'!G20</f>
        <v>0</v>
      </c>
      <c r="H23" s="191">
        <f>+'3.1 MAIN INST (USD)'!H19+'3.2 ASSOC INST1 (USD) '!H20+'3.2 ASSOC INT2 (USD)'!H20+'3.2. ASSOC INST3 (USD)'!H20+'3.2. ASSOC INST4 (USD)'!H20+'3.2. ASSOC INST5 (USD)'!H20+'3.2. ASSOC INST6 (USD)'!H20+'3.2. ASSOC INST7 (USD)'!H20</f>
        <v>0</v>
      </c>
      <c r="I23" s="191">
        <f>+'3.1 MAIN INST (USD)'!I19+'3.2 ASSOC INST1 (USD) '!I20+'3.2 ASSOC INT2 (USD)'!I20+'3.2. ASSOC INST3 (USD)'!I20+'3.2. ASSOC INST4 (USD)'!I20+'3.2. ASSOC INST5 (USD)'!I20+'3.2. ASSOC INST6 (USD)'!I20+'3.2. ASSOC INST7 (USD)'!I20</f>
        <v>0</v>
      </c>
      <c r="J23" s="191">
        <f>+'3.1 MAIN INST (USD)'!J19+'3.2 ASSOC INST1 (USD) '!J20+'3.2 ASSOC INT2 (USD)'!J20+'3.2. ASSOC INST3 (USD)'!J20+'3.2. ASSOC INST4 (USD)'!J20+'3.2. ASSOC INST5 (USD)'!J20+'3.2. ASSOC INST6 (USD)'!J20+'3.2. ASSOC INST7 (USD)'!J20</f>
        <v>0</v>
      </c>
      <c r="K23" s="192">
        <f t="shared" si="2"/>
        <v>0</v>
      </c>
      <c r="L23" s="192">
        <f t="shared" si="3"/>
        <v>0</v>
      </c>
      <c r="M23" s="193">
        <f t="shared" si="1"/>
        <v>0</v>
      </c>
      <c r="N23" s="24"/>
    </row>
    <row r="24" spans="2:14" s="25" customFormat="1" ht="30" customHeight="1" x14ac:dyDescent="0.25">
      <c r="B24" s="30" t="str">
        <f>+'2.1 PERSONNEL (USD)'!B28</f>
        <v>Project Administrative Staff</v>
      </c>
      <c r="C24" s="191">
        <f>+'3.1 MAIN INST (USD)'!C20+'3.2 ASSOC INST1 (USD) '!C21+'3.2 ASSOC INT2 (USD)'!C21+'3.2. ASSOC INST3 (USD)'!C21+'3.2. ASSOC INST4 (USD)'!C21+'3.2. ASSOC INST5 (USD)'!C21+'3.2. ASSOC INST6 (USD)'!C21+'3.2. ASSOC INST7 (USD)'!C21</f>
        <v>0</v>
      </c>
      <c r="D24" s="191">
        <f>+'3.1 MAIN INST (USD)'!D20+'3.2 ASSOC INST1 (USD) '!D21+'3.2 ASSOC INT2 (USD)'!D21+'3.2. ASSOC INST3 (USD)'!D21+'3.2. ASSOC INST4 (USD)'!D21+'3.2. ASSOC INST5 (USD)'!D21+'3.2. ASSOC INST6 (USD)'!D21+'3.2. ASSOC INST7 (USD)'!D21</f>
        <v>0</v>
      </c>
      <c r="E24" s="191">
        <f>+'3.1 MAIN INST (USD)'!E20+'3.2 ASSOC INST1 (USD) '!E21+'3.2 ASSOC INT2 (USD)'!E21+'3.2. ASSOC INST3 (USD)'!E21+'3.2. ASSOC INST4 (USD)'!E21+'3.2. ASSOC INST5 (USD)'!E21+'3.2. ASSOC INST6 (USD)'!E21+'3.2. ASSOC INST7 (USD)'!E21</f>
        <v>0</v>
      </c>
      <c r="F24" s="191">
        <f>+'3.1 MAIN INST (USD)'!F20+'3.2 ASSOC INST1 (USD) '!F21+'3.2 ASSOC INT2 (USD)'!F21+'3.2. ASSOC INST3 (USD)'!F21+'3.2. ASSOC INST4 (USD)'!F21+'3.2. ASSOC INST5 (USD)'!F21+'3.2. ASSOC INST6 (USD)'!F21+'3.2. ASSOC INST7 (USD)'!F21</f>
        <v>0</v>
      </c>
      <c r="G24" s="191">
        <f>+'3.1 MAIN INST (USD)'!G20+'3.2 ASSOC INST1 (USD) '!G21+'3.2 ASSOC INT2 (USD)'!G21+'3.2. ASSOC INST3 (USD)'!G21+'3.2. ASSOC INST4 (USD)'!G21+'3.2. ASSOC INST5 (USD)'!G21+'3.2. ASSOC INST6 (USD)'!G21+'3.2. ASSOC INST7 (USD)'!G21</f>
        <v>0</v>
      </c>
      <c r="H24" s="191">
        <f>+'3.1 MAIN INST (USD)'!H20+'3.2 ASSOC INST1 (USD) '!H21+'3.2 ASSOC INT2 (USD)'!H21+'3.2. ASSOC INST3 (USD)'!H21+'3.2. ASSOC INST4 (USD)'!H21+'3.2. ASSOC INST5 (USD)'!H21+'3.2. ASSOC INST6 (USD)'!H21+'3.2. ASSOC INST7 (USD)'!H21</f>
        <v>0</v>
      </c>
      <c r="I24" s="191">
        <f>+'3.1 MAIN INST (USD)'!I20+'3.2 ASSOC INST1 (USD) '!I21+'3.2 ASSOC INT2 (USD)'!I21+'3.2. ASSOC INST3 (USD)'!I21+'3.2. ASSOC INST4 (USD)'!I21+'3.2. ASSOC INST5 (USD)'!I21+'3.2. ASSOC INST6 (USD)'!I21+'3.2. ASSOC INST7 (USD)'!I21</f>
        <v>0</v>
      </c>
      <c r="J24" s="191">
        <f>+'3.1 MAIN INST (USD)'!J20+'3.2 ASSOC INST1 (USD) '!J21+'3.2 ASSOC INT2 (USD)'!J21+'3.2. ASSOC INST3 (USD)'!J21+'3.2. ASSOC INST4 (USD)'!J21+'3.2. ASSOC INST5 (USD)'!J21+'3.2. ASSOC INST6 (USD)'!J21+'3.2. ASSOC INST7 (USD)'!J21</f>
        <v>0</v>
      </c>
      <c r="K24" s="192">
        <f t="shared" si="2"/>
        <v>0</v>
      </c>
      <c r="L24" s="192">
        <f t="shared" si="3"/>
        <v>0</v>
      </c>
      <c r="M24" s="193">
        <f t="shared" si="1"/>
        <v>0</v>
      </c>
      <c r="N24" s="24"/>
    </row>
    <row r="25" spans="2:14" s="25" customFormat="1" ht="30" customHeight="1" x14ac:dyDescent="0.25">
      <c r="B25" s="30" t="str">
        <f>+'2.1 PERSONNEL (USD)'!B29</f>
        <v>Research Assistants</v>
      </c>
      <c r="C25" s="191">
        <f>+'3.1 MAIN INST (USD)'!C21+'3.2 ASSOC INST1 (USD) '!C22+'3.2 ASSOC INT2 (USD)'!C22+'3.2. ASSOC INST3 (USD)'!C22+'3.2. ASSOC INST4 (USD)'!C22+'3.2. ASSOC INST5 (USD)'!C22+'3.2. ASSOC INST6 (USD)'!C22+'3.2. ASSOC INST7 (USD)'!C22</f>
        <v>0</v>
      </c>
      <c r="D25" s="191">
        <f>+'3.1 MAIN INST (USD)'!D21+'3.2 ASSOC INST1 (USD) '!D22+'3.2 ASSOC INT2 (USD)'!D22+'3.2. ASSOC INST3 (USD)'!D22+'3.2. ASSOC INST4 (USD)'!D22+'3.2. ASSOC INST5 (USD)'!D22+'3.2. ASSOC INST6 (USD)'!D22+'3.2. ASSOC INST7 (USD)'!D22</f>
        <v>0</v>
      </c>
      <c r="E25" s="191">
        <f>+'3.1 MAIN INST (USD)'!E21+'3.2 ASSOC INST1 (USD) '!E22+'3.2 ASSOC INT2 (USD)'!E22+'3.2. ASSOC INST3 (USD)'!E22+'3.2. ASSOC INST4 (USD)'!E22+'3.2. ASSOC INST5 (USD)'!E22+'3.2. ASSOC INST6 (USD)'!E22+'3.2. ASSOC INST7 (USD)'!E22</f>
        <v>0</v>
      </c>
      <c r="F25" s="191">
        <f>+'3.1 MAIN INST (USD)'!F21+'3.2 ASSOC INST1 (USD) '!F22+'3.2 ASSOC INT2 (USD)'!F22+'3.2. ASSOC INST3 (USD)'!F22+'3.2. ASSOC INST4 (USD)'!F22+'3.2. ASSOC INST5 (USD)'!F22+'3.2. ASSOC INST6 (USD)'!F22+'3.2. ASSOC INST7 (USD)'!F22</f>
        <v>0</v>
      </c>
      <c r="G25" s="191">
        <f>+'3.1 MAIN INST (USD)'!G21+'3.2 ASSOC INST1 (USD) '!G22+'3.2 ASSOC INT2 (USD)'!G22+'3.2. ASSOC INST3 (USD)'!G22+'3.2. ASSOC INST4 (USD)'!G22+'3.2. ASSOC INST5 (USD)'!G22+'3.2. ASSOC INST6 (USD)'!G22+'3.2. ASSOC INST7 (USD)'!G22</f>
        <v>0</v>
      </c>
      <c r="H25" s="191">
        <f>+'3.1 MAIN INST (USD)'!H21+'3.2 ASSOC INST1 (USD) '!H22+'3.2 ASSOC INT2 (USD)'!H22+'3.2. ASSOC INST3 (USD)'!H22+'3.2. ASSOC INST4 (USD)'!H22+'3.2. ASSOC INST5 (USD)'!H22+'3.2. ASSOC INST6 (USD)'!H22+'3.2. ASSOC INST7 (USD)'!H22</f>
        <v>0</v>
      </c>
      <c r="I25" s="191">
        <f>+'3.1 MAIN INST (USD)'!I21+'3.2 ASSOC INST1 (USD) '!I22+'3.2 ASSOC INT2 (USD)'!I22+'3.2. ASSOC INST3 (USD)'!I22+'3.2. ASSOC INST4 (USD)'!I22+'3.2. ASSOC INST5 (USD)'!I22+'3.2. ASSOC INST6 (USD)'!I22+'3.2. ASSOC INST7 (USD)'!I22</f>
        <v>0</v>
      </c>
      <c r="J25" s="191">
        <f>+'3.1 MAIN INST (USD)'!J21+'3.2 ASSOC INST1 (USD) '!J22+'3.2 ASSOC INT2 (USD)'!J22+'3.2. ASSOC INST3 (USD)'!J22+'3.2. ASSOC INST4 (USD)'!J22+'3.2. ASSOC INST5 (USD)'!J22+'3.2. ASSOC INST6 (USD)'!J22+'3.2. ASSOC INST7 (USD)'!J22</f>
        <v>0</v>
      </c>
      <c r="K25" s="192">
        <f t="shared" si="2"/>
        <v>0</v>
      </c>
      <c r="L25" s="192">
        <f t="shared" si="3"/>
        <v>0</v>
      </c>
      <c r="M25" s="194">
        <f t="shared" si="1"/>
        <v>0</v>
      </c>
      <c r="N25" s="24"/>
    </row>
    <row r="26" spans="2:14" s="25" customFormat="1" ht="30" customHeight="1" x14ac:dyDescent="0.25">
      <c r="B26" s="23" t="s">
        <v>52</v>
      </c>
      <c r="C26" s="190">
        <f>SUM(C27:C28)</f>
        <v>0</v>
      </c>
      <c r="D26" s="190">
        <f t="shared" ref="D26:H26" si="5">SUM(D27:D28)</f>
        <v>0</v>
      </c>
      <c r="E26" s="190">
        <f t="shared" si="5"/>
        <v>0</v>
      </c>
      <c r="F26" s="190">
        <f t="shared" si="5"/>
        <v>0</v>
      </c>
      <c r="G26" s="190">
        <f t="shared" si="5"/>
        <v>0</v>
      </c>
      <c r="H26" s="190">
        <f t="shared" si="5"/>
        <v>0</v>
      </c>
      <c r="I26" s="190">
        <f t="shared" ref="I26:J26" si="6">SUM(I27:I28)</f>
        <v>0</v>
      </c>
      <c r="J26" s="190">
        <f t="shared" si="6"/>
        <v>0</v>
      </c>
      <c r="K26" s="195">
        <f>+C26+E26+G26+I26</f>
        <v>0</v>
      </c>
      <c r="L26" s="195">
        <f>+D26+F26+H26+J26</f>
        <v>0</v>
      </c>
      <c r="M26" s="195">
        <f t="shared" ref="M26" si="7">+K26+L26</f>
        <v>0</v>
      </c>
      <c r="N26" s="24"/>
    </row>
    <row r="27" spans="2:14" s="25" customFormat="1" ht="30" customHeight="1" x14ac:dyDescent="0.25">
      <c r="B27" s="138" t="s">
        <v>51</v>
      </c>
      <c r="C27" s="191">
        <f>+'3.1 MAIN INST (USD)'!C23+'3.2 ASSOC INST1 (USD) '!C24+'3.2 ASSOC INT2 (USD)'!C24+'3.2. ASSOC INST3 (USD)'!C24+'3.2. ASSOC INST4 (USD)'!C24+'3.2. ASSOC INST5 (USD)'!C24+'3.2. ASSOC INST6 (USD)'!C24+'3.2. ASSOC INST7 (USD)'!C24</f>
        <v>0</v>
      </c>
      <c r="D27" s="191">
        <f>+'3.1 MAIN INST (USD)'!D23+'3.2 ASSOC INST1 (USD) '!D24+'3.2 ASSOC INT2 (USD)'!D24+'3.2. ASSOC INST3 (USD)'!D24+'3.2. ASSOC INST4 (USD)'!D24+'3.2. ASSOC INST5 (USD)'!D24+'3.2. ASSOC INST6 (USD)'!D24+'3.2. ASSOC INST7 (USD)'!D24</f>
        <v>0</v>
      </c>
      <c r="E27" s="191">
        <f>+'3.1 MAIN INST (USD)'!E23+'3.2 ASSOC INST1 (USD) '!E24+'3.2 ASSOC INT2 (USD)'!E24+'3.2. ASSOC INST3 (USD)'!E24+'3.2. ASSOC INST4 (USD)'!E24+'3.2. ASSOC INST5 (USD)'!E24+'3.2. ASSOC INST6 (USD)'!E24+'3.2. ASSOC INST7 (USD)'!E24</f>
        <v>0</v>
      </c>
      <c r="F27" s="191">
        <f>+'3.1 MAIN INST (USD)'!F23+'3.2 ASSOC INST1 (USD) '!F24+'3.2 ASSOC INT2 (USD)'!F24+'3.2. ASSOC INST3 (USD)'!F24+'3.2. ASSOC INST4 (USD)'!F24+'3.2. ASSOC INST5 (USD)'!F24+'3.2. ASSOC INST6 (USD)'!F24+'3.2. ASSOC INST7 (USD)'!F24</f>
        <v>0</v>
      </c>
      <c r="G27" s="191">
        <f>+'3.1 MAIN INST (USD)'!G23+'3.2 ASSOC INST1 (USD) '!G24+'3.2 ASSOC INT2 (USD)'!G24+'3.2. ASSOC INST3 (USD)'!G24+'3.2. ASSOC INST4 (USD)'!G24+'3.2. ASSOC INST5 (USD)'!G24+'3.2. ASSOC INST6 (USD)'!G24+'3.2. ASSOC INST7 (USD)'!G24</f>
        <v>0</v>
      </c>
      <c r="H27" s="191">
        <f>+'3.1 MAIN INST (USD)'!H23+'3.2 ASSOC INST1 (USD) '!H24+'3.2 ASSOC INT2 (USD)'!H24+'3.2. ASSOC INST3 (USD)'!H24+'3.2. ASSOC INST4 (USD)'!H24+'3.2. ASSOC INST5 (USD)'!H24+'3.2. ASSOC INST6 (USD)'!H24+'3.2. ASSOC INST7 (USD)'!H24</f>
        <v>0</v>
      </c>
      <c r="I27" s="191">
        <f>+'3.1 MAIN INST (USD)'!I23+'3.2 ASSOC INST1 (USD) '!I24+'3.2 ASSOC INT2 (USD)'!I24+'3.2. ASSOC INST3 (USD)'!I24+'3.2. ASSOC INST4 (USD)'!I24+'3.2. ASSOC INST5 (USD)'!I24+'3.2. ASSOC INST6 (USD)'!I24+'3.2. ASSOC INST7 (USD)'!I24</f>
        <v>0</v>
      </c>
      <c r="J27" s="191">
        <f>+'3.1 MAIN INST (USD)'!J23+'3.2 ASSOC INST1 (USD) '!J24+'3.2 ASSOC INT2 (USD)'!J24+'3.2. ASSOC INST3 (USD)'!J24+'3.2. ASSOC INST4 (USD)'!J24+'3.2. ASSOC INST5 (USD)'!J24+'3.2. ASSOC INST6 (USD)'!J24+'3.2. ASSOC INST7 (USD)'!J24</f>
        <v>0</v>
      </c>
      <c r="K27" s="195">
        <f t="shared" ref="K27:K30" si="8">+C27+E27+G27+I27</f>
        <v>0</v>
      </c>
      <c r="L27" s="195">
        <f t="shared" ref="L27:L30" si="9">+D27+F27+H27+J27</f>
        <v>0</v>
      </c>
      <c r="M27" s="190">
        <f>+K27+L27</f>
        <v>0</v>
      </c>
      <c r="N27" s="24"/>
    </row>
    <row r="28" spans="2:14" s="29" customFormat="1" ht="30" customHeight="1" x14ac:dyDescent="0.25">
      <c r="B28" s="138" t="s">
        <v>52</v>
      </c>
      <c r="C28" s="196">
        <f>+'3.1 MAIN INST (USD)'!C24+'3.2 ASSOC INST1 (USD) '!C25+'3.2 ASSOC INT2 (USD)'!C25+'3.2. ASSOC INST3 (USD)'!C25+'3.2. ASSOC INST4 (USD)'!C25+'3.2. ASSOC INST5 (USD)'!C25+'3.2. ASSOC INST6 (USD)'!C25+'3.2. ASSOC INST7 (USD)'!C25</f>
        <v>0</v>
      </c>
      <c r="D28" s="196">
        <f>+'3.1 MAIN INST (USD)'!D24+'3.2 ASSOC INST1 (USD) '!D25+'3.2 ASSOC INT2 (USD)'!D25+'3.2. ASSOC INST3 (USD)'!D25+'3.2. ASSOC INST4 (USD)'!D25+'3.2. ASSOC INST5 (USD)'!D25+'3.2. ASSOC INST6 (USD)'!D25+'3.2. ASSOC INST7 (USD)'!D25</f>
        <v>0</v>
      </c>
      <c r="E28" s="196">
        <f>+'3.1 MAIN INST (USD)'!E24+'3.2 ASSOC INST1 (USD) '!E25+'3.2 ASSOC INT2 (USD)'!E25+'3.2. ASSOC INST3 (USD)'!E25+'3.2. ASSOC INST4 (USD)'!E25+'3.2. ASSOC INST5 (USD)'!E25+'3.2. ASSOC INST6 (USD)'!E25+'3.2. ASSOC INST7 (USD)'!E25</f>
        <v>0</v>
      </c>
      <c r="F28" s="196">
        <f>+'3.1 MAIN INST (USD)'!F24+'3.2 ASSOC INST1 (USD) '!F25+'3.2 ASSOC INT2 (USD)'!F25+'3.2. ASSOC INST3 (USD)'!F25+'3.2. ASSOC INST4 (USD)'!F25+'3.2. ASSOC INST5 (USD)'!F25+'3.2. ASSOC INST6 (USD)'!F25+'3.2. ASSOC INST7 (USD)'!F25</f>
        <v>0</v>
      </c>
      <c r="G28" s="196">
        <f>+'3.1 MAIN INST (USD)'!G24+'3.2 ASSOC INST1 (USD) '!G25+'3.2 ASSOC INT2 (USD)'!G25+'3.2. ASSOC INST3 (USD)'!G25+'3.2. ASSOC INST4 (USD)'!G25+'3.2. ASSOC INST5 (USD)'!G25+'3.2. ASSOC INST6 (USD)'!G25+'3.2. ASSOC INST7 (USD)'!G25</f>
        <v>0</v>
      </c>
      <c r="H28" s="196">
        <f>+'3.1 MAIN INST (USD)'!H24+'3.2 ASSOC INST1 (USD) '!H25+'3.2 ASSOC INT2 (USD)'!H25+'3.2. ASSOC INST3 (USD)'!H25+'3.2. ASSOC INST4 (USD)'!H25+'3.2. ASSOC INST5 (USD)'!H25+'3.2. ASSOC INST6 (USD)'!H25+'3.2. ASSOC INST7 (USD)'!H25</f>
        <v>0</v>
      </c>
      <c r="I28" s="196">
        <f>+'3.1 MAIN INST (USD)'!I24+'3.2 ASSOC INST1 (USD) '!I25+'3.2 ASSOC INT2 (USD)'!I25+'3.2. ASSOC INST3 (USD)'!I25+'3.2. ASSOC INST4 (USD)'!I25+'3.2. ASSOC INST5 (USD)'!I25+'3.2. ASSOC INST6 (USD)'!I25+'3.2. ASSOC INST7 (USD)'!I25</f>
        <v>0</v>
      </c>
      <c r="J28" s="196">
        <f>+'3.1 MAIN INST (USD)'!J24+'3.2 ASSOC INST1 (USD) '!J25+'3.2 ASSOC INT2 (USD)'!J25+'3.2. ASSOC INST3 (USD)'!J25+'3.2. ASSOC INST4 (USD)'!J25+'3.2. ASSOC INST5 (USD)'!J25+'3.2. ASSOC INST6 (USD)'!J25+'3.2. ASSOC INST7 (USD)'!J25</f>
        <v>0</v>
      </c>
      <c r="K28" s="195">
        <f t="shared" si="8"/>
        <v>0</v>
      </c>
      <c r="L28" s="195">
        <f t="shared" si="9"/>
        <v>0</v>
      </c>
      <c r="M28" s="190">
        <f>+K28+L28</f>
        <v>0</v>
      </c>
      <c r="N28" s="28"/>
    </row>
    <row r="29" spans="2:14" s="25" customFormat="1" ht="30" customHeight="1" x14ac:dyDescent="0.25">
      <c r="B29" s="23" t="s">
        <v>54</v>
      </c>
      <c r="C29" s="197">
        <f>+'3.1 MAIN INST (USD)'!C25+'3.2 ASSOC INST1 (USD) '!C26+'3.2 ASSOC INT2 (USD)'!C26+'3.2. ASSOC INST3 (USD)'!C26+'3.2. ASSOC INST4 (USD)'!C26+'3.2. ASSOC INST5 (USD)'!C26+'3.2. ASSOC INST6 (USD)'!C26+'3.2. ASSOC INST7 (USD)'!C26</f>
        <v>0</v>
      </c>
      <c r="D29" s="197">
        <f>+'3.1 MAIN INST (USD)'!D25+'3.2 ASSOC INST1 (USD) '!D26+'3.2 ASSOC INT2 (USD)'!D26+'3.2. ASSOC INST3 (USD)'!D26+'3.2. ASSOC INST4 (USD)'!D26+'3.2. ASSOC INST5 (USD)'!D26+'3.2. ASSOC INST6 (USD)'!D26+'3.2. ASSOC INST7 (USD)'!D26</f>
        <v>0</v>
      </c>
      <c r="E29" s="197">
        <f>+'3.1 MAIN INST (USD)'!E25+'3.2 ASSOC INST1 (USD) '!E26+'3.2 ASSOC INT2 (USD)'!E26+'3.2. ASSOC INST3 (USD)'!E26+'3.2. ASSOC INST4 (USD)'!E26+'3.2. ASSOC INST5 (USD)'!E26+'3.2. ASSOC INST6 (USD)'!E26+'3.2. ASSOC INST7 (USD)'!E26</f>
        <v>0</v>
      </c>
      <c r="F29" s="197">
        <f>+'3.1 MAIN INST (USD)'!F25+'3.2 ASSOC INST1 (USD) '!F26+'3.2 ASSOC INT2 (USD)'!F26+'3.2. ASSOC INST3 (USD)'!F26+'3.2. ASSOC INST4 (USD)'!F26+'3.2. ASSOC INST5 (USD)'!F26+'3.2. ASSOC INST6 (USD)'!F26+'3.2. ASSOC INST7 (USD)'!F26</f>
        <v>0</v>
      </c>
      <c r="G29" s="197">
        <f>+'3.1 MAIN INST (USD)'!G25+'3.2 ASSOC INST1 (USD) '!G26+'3.2 ASSOC INT2 (USD)'!G26+'3.2. ASSOC INST3 (USD)'!G26+'3.2. ASSOC INST4 (USD)'!G26+'3.2. ASSOC INST5 (USD)'!G26+'3.2. ASSOC INST6 (USD)'!G26+'3.2. ASSOC INST7 (USD)'!G26</f>
        <v>0</v>
      </c>
      <c r="H29" s="197">
        <f>+'3.1 MAIN INST (USD)'!H25+'3.2 ASSOC INST1 (USD) '!H26+'3.2 ASSOC INT2 (USD)'!H26+'3.2. ASSOC INST3 (USD)'!H26+'3.2. ASSOC INST4 (USD)'!H26+'3.2. ASSOC INST5 (USD)'!H26+'3.2. ASSOC INST6 (USD)'!H26+'3.2. ASSOC INST7 (USD)'!H26</f>
        <v>0</v>
      </c>
      <c r="I29" s="197">
        <f>+'3.1 MAIN INST (USD)'!I25+'3.2 ASSOC INST1 (USD) '!I26+'3.2 ASSOC INT2 (USD)'!I26+'3.2. ASSOC INST3 (USD)'!I26+'3.2. ASSOC INST4 (USD)'!I26+'3.2. ASSOC INST5 (USD)'!I26+'3.2. ASSOC INST6 (USD)'!I26+'3.2. ASSOC INST7 (USD)'!I26</f>
        <v>0</v>
      </c>
      <c r="J29" s="197">
        <f>+'3.1 MAIN INST (USD)'!J25+'3.2 ASSOC INST1 (USD) '!J26+'3.2 ASSOC INT2 (USD)'!J26+'3.2. ASSOC INST3 (USD)'!J26+'3.2. ASSOC INST4 (USD)'!J26+'3.2. ASSOC INST5 (USD)'!J26+'3.2. ASSOC INST6 (USD)'!J26+'3.2. ASSOC INST7 (USD)'!J26</f>
        <v>0</v>
      </c>
      <c r="K29" s="195">
        <f t="shared" si="8"/>
        <v>0</v>
      </c>
      <c r="L29" s="195">
        <f t="shared" si="9"/>
        <v>0</v>
      </c>
      <c r="M29" s="190">
        <f>+K29+L29</f>
        <v>0</v>
      </c>
      <c r="N29" s="24"/>
    </row>
    <row r="30" spans="2:14" s="25" customFormat="1" ht="30" customHeight="1" x14ac:dyDescent="0.25">
      <c r="B30" s="23" t="s">
        <v>67</v>
      </c>
      <c r="C30" s="197">
        <f>+'3.1 MAIN INST (USD)'!C26+'3.2 ASSOC INST1 (USD) '!C27+'3.2 ASSOC INT2 (USD)'!C27+'3.2. ASSOC INST3 (USD)'!C27+'3.2. ASSOC INST4 (USD)'!C27+'3.2. ASSOC INST5 (USD)'!C27+'3.2. ASSOC INST6 (USD)'!C27+'3.2. ASSOC INST7 (USD)'!C27</f>
        <v>0</v>
      </c>
      <c r="D30" s="197">
        <f>+'3.1 MAIN INST (USD)'!D26+'3.2 ASSOC INST1 (USD) '!D27+'3.2 ASSOC INT2 (USD)'!D27+'3.2. ASSOC INST3 (USD)'!D27+'3.2. ASSOC INST4 (USD)'!D27+'3.2. ASSOC INST5 (USD)'!D27+'3.2. ASSOC INST6 (USD)'!D27+'3.2. ASSOC INST7 (USD)'!D27</f>
        <v>0</v>
      </c>
      <c r="E30" s="197">
        <f>+'3.1 MAIN INST (USD)'!E26+'3.2 ASSOC INST1 (USD) '!E27+'3.2 ASSOC INT2 (USD)'!E27+'3.2. ASSOC INST3 (USD)'!E27+'3.2. ASSOC INST4 (USD)'!E27+'3.2. ASSOC INST5 (USD)'!E27+'3.2. ASSOC INST6 (USD)'!E27+'3.2. ASSOC INST7 (USD)'!E27</f>
        <v>0</v>
      </c>
      <c r="F30" s="197">
        <f>+'3.1 MAIN INST (USD)'!F26+'3.2 ASSOC INST1 (USD) '!F27+'3.2 ASSOC INT2 (USD)'!F27+'3.2. ASSOC INST3 (USD)'!F27+'3.2. ASSOC INST4 (USD)'!F27+'3.2. ASSOC INST5 (USD)'!F27+'3.2. ASSOC INST6 (USD)'!F27+'3.2. ASSOC INST7 (USD)'!F27</f>
        <v>0</v>
      </c>
      <c r="G30" s="197">
        <f>+'3.1 MAIN INST (USD)'!G26+'3.2 ASSOC INST1 (USD) '!G27+'3.2 ASSOC INT2 (USD)'!G27+'3.2. ASSOC INST3 (USD)'!G27+'3.2. ASSOC INST4 (USD)'!G27+'3.2. ASSOC INST5 (USD)'!G27+'3.2. ASSOC INST6 (USD)'!G27+'3.2. ASSOC INST7 (USD)'!G27</f>
        <v>0</v>
      </c>
      <c r="H30" s="197">
        <f>+'3.1 MAIN INST (USD)'!H26+'3.2 ASSOC INST1 (USD) '!H27+'3.2 ASSOC INT2 (USD)'!H27+'3.2. ASSOC INST3 (USD)'!H27+'3.2. ASSOC INST4 (USD)'!H27+'3.2. ASSOC INST5 (USD)'!H27+'3.2. ASSOC INST6 (USD)'!H27+'3.2. ASSOC INST7 (USD)'!H27</f>
        <v>0</v>
      </c>
      <c r="I30" s="197">
        <f>+'3.1 MAIN INST (USD)'!I26+'3.2 ASSOC INST1 (USD) '!I27+'3.2 ASSOC INT2 (USD)'!I27+'3.2. ASSOC INST3 (USD)'!I27+'3.2. ASSOC INST4 (USD)'!I27+'3.2. ASSOC INST5 (USD)'!I27+'3.2. ASSOC INST6 (USD)'!I27+'3.2. ASSOC INST7 (USD)'!I27</f>
        <v>0</v>
      </c>
      <c r="J30" s="197">
        <f>+'3.1 MAIN INST (USD)'!J26+'3.2 ASSOC INST1 (USD) '!J27+'3.2 ASSOC INT2 (USD)'!J27+'3.2. ASSOC INST3 (USD)'!J27+'3.2. ASSOC INST4 (USD)'!J27+'3.2. ASSOC INST5 (USD)'!J27+'3.2. ASSOC INST6 (USD)'!J27+'3.2. ASSOC INST7 (USD)'!J27</f>
        <v>0</v>
      </c>
      <c r="K30" s="195">
        <f t="shared" si="8"/>
        <v>0</v>
      </c>
      <c r="L30" s="195">
        <f t="shared" si="9"/>
        <v>0</v>
      </c>
      <c r="M30" s="190">
        <f>+K30+L30</f>
        <v>0</v>
      </c>
      <c r="N30" s="24"/>
    </row>
    <row r="31" spans="2:14" s="25" customFormat="1" ht="30" customHeight="1" x14ac:dyDescent="0.25">
      <c r="B31" s="32" t="s">
        <v>50</v>
      </c>
      <c r="C31" s="198">
        <f t="shared" ref="C31:H31" si="10">+C17+SUM(C27:C30)</f>
        <v>0</v>
      </c>
      <c r="D31" s="198">
        <f t="shared" si="10"/>
        <v>0</v>
      </c>
      <c r="E31" s="198">
        <f t="shared" si="10"/>
        <v>0</v>
      </c>
      <c r="F31" s="198">
        <f t="shared" si="10"/>
        <v>0</v>
      </c>
      <c r="G31" s="198">
        <f t="shared" si="10"/>
        <v>0</v>
      </c>
      <c r="H31" s="198">
        <f t="shared" si="10"/>
        <v>0</v>
      </c>
      <c r="I31" s="198">
        <f t="shared" ref="I31:J31" si="11">+I17+SUM(I27:I30)</f>
        <v>0</v>
      </c>
      <c r="J31" s="198">
        <f t="shared" si="11"/>
        <v>0</v>
      </c>
      <c r="K31" s="198">
        <f>+C31+E31+G31+I31</f>
        <v>0</v>
      </c>
      <c r="L31" s="198">
        <f>+D31+F31+H31+J31</f>
        <v>0</v>
      </c>
      <c r="M31" s="198">
        <f>+K31+L31</f>
        <v>0</v>
      </c>
      <c r="N31" s="24"/>
    </row>
  </sheetData>
  <mergeCells count="9">
    <mergeCell ref="B15:B16"/>
    <mergeCell ref="B1:M1"/>
    <mergeCell ref="B6:B10"/>
    <mergeCell ref="C15:D15"/>
    <mergeCell ref="E15:F15"/>
    <mergeCell ref="G15:H15"/>
    <mergeCell ref="K15:L15"/>
    <mergeCell ref="M15:M16"/>
    <mergeCell ref="I15:J15"/>
  </mergeCells>
  <phoneticPr fontId="11" type="noConversion"/>
  <pageMargins left="0.25" right="0.25" top="0.75" bottom="0.75" header="0.3" footer="0.3"/>
  <pageSetup scale="68" orientation="landscape" r:id="rId1"/>
  <legacy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27"/>
  <sheetViews>
    <sheetView view="pageBreakPreview" topLeftCell="B1" zoomScale="96" zoomScaleNormal="100" zoomScaleSheetLayoutView="96" workbookViewId="0">
      <selection activeCell="C10" sqref="C10:M10"/>
    </sheetView>
  </sheetViews>
  <sheetFormatPr baseColWidth="10" defaultColWidth="11.42578125" defaultRowHeight="11.25" x14ac:dyDescent="0.15"/>
  <cols>
    <col min="1" max="1" width="1.28515625" style="17" customWidth="1"/>
    <col min="2" max="2" width="39" style="17" customWidth="1"/>
    <col min="3" max="3" width="13.140625" style="17" customWidth="1"/>
    <col min="4" max="10" width="13.140625" style="34" customWidth="1"/>
    <col min="11" max="12" width="13.140625" style="35" customWidth="1"/>
    <col min="13" max="13" width="15.42578125" style="35" customWidth="1"/>
    <col min="14" max="14" width="2" style="3" customWidth="1"/>
    <col min="15" max="16384" width="11.42578125" style="17"/>
  </cols>
  <sheetData>
    <row r="1" spans="1:14" s="2" customFormat="1" ht="26.25" customHeight="1" x14ac:dyDescent="0.15">
      <c r="A1" s="1"/>
      <c r="B1" s="311" t="s">
        <v>71</v>
      </c>
      <c r="C1" s="311"/>
      <c r="D1" s="311"/>
      <c r="E1" s="311"/>
      <c r="F1" s="311"/>
      <c r="G1" s="311"/>
      <c r="H1" s="311"/>
      <c r="I1" s="311"/>
      <c r="J1" s="311"/>
      <c r="K1" s="311"/>
      <c r="L1" s="311"/>
      <c r="M1" s="311"/>
    </row>
    <row r="2" spans="1:14" s="8" customFormat="1" ht="12.75" customHeight="1" x14ac:dyDescent="0.15">
      <c r="A2" s="3"/>
      <c r="B2" s="4"/>
      <c r="C2" s="4"/>
      <c r="D2" s="5"/>
      <c r="E2" s="6"/>
      <c r="F2" s="6"/>
      <c r="G2" s="6"/>
      <c r="H2" s="6"/>
      <c r="I2" s="6"/>
      <c r="J2" s="6"/>
      <c r="K2" s="7"/>
      <c r="L2" s="7"/>
      <c r="M2" s="7"/>
    </row>
    <row r="3" spans="1:14" s="14" customFormat="1" ht="20.100000000000001" customHeight="1" x14ac:dyDescent="0.25">
      <c r="A3" s="9"/>
      <c r="B3" s="10" t="s">
        <v>2</v>
      </c>
      <c r="C3" s="392">
        <f>+'2. ANID BUDGET (USD)'!C3</f>
        <v>0</v>
      </c>
      <c r="D3" s="393"/>
      <c r="E3" s="393"/>
      <c r="F3" s="393"/>
      <c r="G3" s="393"/>
      <c r="H3" s="393"/>
      <c r="I3" s="393"/>
      <c r="J3" s="393"/>
      <c r="K3" s="393"/>
      <c r="L3" s="393"/>
      <c r="M3" s="394"/>
      <c r="N3" s="13"/>
    </row>
    <row r="4" spans="1:14" s="14" customFormat="1" ht="20.100000000000001" customHeight="1" x14ac:dyDescent="0.25">
      <c r="A4" s="9"/>
      <c r="B4" s="10" t="s">
        <v>0</v>
      </c>
      <c r="C4" s="392">
        <f>+'2. ANID BUDGET (USD)'!C4</f>
        <v>0</v>
      </c>
      <c r="D4" s="393"/>
      <c r="E4" s="393"/>
      <c r="F4" s="393"/>
      <c r="G4" s="393"/>
      <c r="H4" s="393"/>
      <c r="I4" s="393"/>
      <c r="J4" s="393"/>
      <c r="K4" s="393"/>
      <c r="L4" s="393"/>
      <c r="M4" s="394"/>
      <c r="N4" s="13"/>
    </row>
    <row r="5" spans="1:14" s="14" customFormat="1" ht="20.100000000000001" customHeight="1" x14ac:dyDescent="0.25">
      <c r="A5" s="9"/>
      <c r="B5" s="117" t="s">
        <v>38</v>
      </c>
      <c r="C5" s="395">
        <f>+'2. ANID BUDGET (USD)'!C5</f>
        <v>0</v>
      </c>
      <c r="D5" s="396"/>
      <c r="E5" s="396"/>
      <c r="F5" s="396"/>
      <c r="G5" s="396"/>
      <c r="H5" s="396"/>
      <c r="I5" s="396"/>
      <c r="J5" s="396"/>
      <c r="K5" s="396"/>
      <c r="L5" s="396"/>
      <c r="M5" s="397"/>
      <c r="N5" s="13"/>
    </row>
    <row r="6" spans="1:14" ht="5.65" customHeight="1" x14ac:dyDescent="0.15">
      <c r="A6" s="3"/>
      <c r="B6" s="15"/>
      <c r="C6" s="15"/>
      <c r="D6" s="16"/>
      <c r="E6" s="16"/>
      <c r="F6" s="16"/>
      <c r="G6" s="16"/>
      <c r="H6" s="16"/>
      <c r="I6" s="16"/>
      <c r="J6" s="16"/>
      <c r="K6" s="1"/>
      <c r="L6" s="1"/>
      <c r="M6" s="1"/>
    </row>
    <row r="7" spans="1:14" ht="22.35" customHeight="1" x14ac:dyDescent="0.15">
      <c r="A7" s="3"/>
      <c r="B7" s="128" t="s">
        <v>79</v>
      </c>
      <c r="C7" s="129"/>
      <c r="D7" s="129">
        <f>+'3. TOTAL FINANC CONTRIB (USD) '!D12</f>
        <v>880</v>
      </c>
      <c r="E7" s="130" t="s">
        <v>80</v>
      </c>
      <c r="F7" s="16"/>
      <c r="G7" s="16"/>
      <c r="H7" s="16"/>
      <c r="I7" s="16"/>
      <c r="J7" s="16"/>
      <c r="K7" s="1"/>
      <c r="L7" s="1"/>
      <c r="M7" s="1"/>
    </row>
    <row r="8" spans="1:14" ht="7.7" customHeight="1" x14ac:dyDescent="0.15">
      <c r="A8" s="3"/>
      <c r="B8" s="15"/>
      <c r="C8" s="15"/>
      <c r="D8" s="16"/>
      <c r="E8" s="16"/>
      <c r="F8" s="16"/>
      <c r="G8" s="16"/>
      <c r="H8" s="16"/>
      <c r="I8" s="16"/>
      <c r="J8" s="16"/>
      <c r="K8" s="1"/>
      <c r="L8" s="1"/>
      <c r="M8" s="1"/>
    </row>
    <row r="9" spans="1:14" ht="17.25" customHeight="1" x14ac:dyDescent="0.15">
      <c r="A9" s="3"/>
      <c r="B9" s="56" t="s">
        <v>89</v>
      </c>
      <c r="C9" s="1"/>
      <c r="D9" s="16"/>
      <c r="E9" s="16"/>
      <c r="F9" s="16"/>
      <c r="G9" s="16"/>
      <c r="H9" s="16"/>
      <c r="I9" s="16"/>
      <c r="J9" s="16"/>
      <c r="K9" s="1"/>
      <c r="L9" s="1"/>
      <c r="M9" s="1"/>
    </row>
    <row r="10" spans="1:14" s="18" customFormat="1" ht="20.25" customHeight="1" x14ac:dyDescent="0.25">
      <c r="A10" s="9"/>
      <c r="B10" s="386" t="s">
        <v>40</v>
      </c>
      <c r="C10" s="399" t="s">
        <v>3</v>
      </c>
      <c r="D10" s="400"/>
      <c r="E10" s="400"/>
      <c r="F10" s="400"/>
      <c r="G10" s="400"/>
      <c r="H10" s="400"/>
      <c r="I10" s="400"/>
      <c r="J10" s="400"/>
      <c r="K10" s="400"/>
      <c r="L10" s="400"/>
      <c r="M10" s="401"/>
      <c r="N10" s="9"/>
    </row>
    <row r="11" spans="1:14" s="18" customFormat="1" ht="27" customHeight="1" x14ac:dyDescent="0.25">
      <c r="A11" s="9"/>
      <c r="B11" s="398"/>
      <c r="C11" s="388" t="s">
        <v>7</v>
      </c>
      <c r="D11" s="389"/>
      <c r="E11" s="388" t="s">
        <v>8</v>
      </c>
      <c r="F11" s="389"/>
      <c r="G11" s="388" t="s">
        <v>9</v>
      </c>
      <c r="H11" s="389"/>
      <c r="I11" s="388" t="s">
        <v>106</v>
      </c>
      <c r="J11" s="389"/>
      <c r="K11" s="388" t="s">
        <v>1</v>
      </c>
      <c r="L11" s="389"/>
      <c r="M11" s="390" t="s">
        <v>1</v>
      </c>
      <c r="N11" s="9"/>
    </row>
    <row r="12" spans="1:14" s="18" customFormat="1" ht="22.5" x14ac:dyDescent="0.25">
      <c r="A12" s="9"/>
      <c r="B12" s="387"/>
      <c r="C12" s="21" t="s">
        <v>4</v>
      </c>
      <c r="D12" s="22" t="s">
        <v>5</v>
      </c>
      <c r="E12" s="21" t="s">
        <v>4</v>
      </c>
      <c r="F12" s="22" t="s">
        <v>5</v>
      </c>
      <c r="G12" s="21" t="s">
        <v>4</v>
      </c>
      <c r="H12" s="22" t="s">
        <v>5</v>
      </c>
      <c r="I12" s="21" t="s">
        <v>4</v>
      </c>
      <c r="J12" s="22" t="s">
        <v>5</v>
      </c>
      <c r="K12" s="21" t="s">
        <v>4</v>
      </c>
      <c r="L12" s="22" t="s">
        <v>5</v>
      </c>
      <c r="M12" s="391"/>
      <c r="N12" s="9"/>
    </row>
    <row r="13" spans="1:14" s="25" customFormat="1" ht="30" customHeight="1" x14ac:dyDescent="0.25">
      <c r="B13" s="23" t="s">
        <v>12</v>
      </c>
      <c r="C13" s="199">
        <f t="shared" ref="C13:M13" si="0">SUM(C14:C21)</f>
        <v>0</v>
      </c>
      <c r="D13" s="199">
        <f t="shared" si="0"/>
        <v>0</v>
      </c>
      <c r="E13" s="199">
        <f t="shared" si="0"/>
        <v>0</v>
      </c>
      <c r="F13" s="199">
        <f t="shared" si="0"/>
        <v>0</v>
      </c>
      <c r="G13" s="199">
        <f t="shared" si="0"/>
        <v>0</v>
      </c>
      <c r="H13" s="199">
        <f t="shared" si="0"/>
        <v>0</v>
      </c>
      <c r="I13" s="199">
        <f t="shared" ref="I13:J13" si="1">SUM(I14:I21)</f>
        <v>0</v>
      </c>
      <c r="J13" s="199">
        <f t="shared" si="1"/>
        <v>0</v>
      </c>
      <c r="K13" s="199">
        <f t="shared" si="0"/>
        <v>0</v>
      </c>
      <c r="L13" s="199">
        <f t="shared" si="0"/>
        <v>0</v>
      </c>
      <c r="M13" s="199">
        <f t="shared" si="0"/>
        <v>0</v>
      </c>
      <c r="N13" s="24"/>
    </row>
    <row r="14" spans="1:14" s="25" customFormat="1" ht="30" customHeight="1" x14ac:dyDescent="0.25">
      <c r="B14" s="30" t="s">
        <v>13</v>
      </c>
      <c r="C14" s="200">
        <f>+'3.1 MAIN INST (M$)'!C13/$D$7</f>
        <v>0</v>
      </c>
      <c r="D14" s="200">
        <f>+'3.1 MAIN INST (M$)'!D13/$D$7</f>
        <v>0</v>
      </c>
      <c r="E14" s="200">
        <f>+'3.1 MAIN INST (M$)'!E13/$D$7</f>
        <v>0</v>
      </c>
      <c r="F14" s="200">
        <f>+'3.1 MAIN INST (M$)'!F13/$D$7</f>
        <v>0</v>
      </c>
      <c r="G14" s="200">
        <f>+'3.1 MAIN INST (M$)'!G13/$D$7</f>
        <v>0</v>
      </c>
      <c r="H14" s="200">
        <f>+'3.1 MAIN INST (M$)'!H13/$D$7</f>
        <v>0</v>
      </c>
      <c r="I14" s="200">
        <f>+'3.1 MAIN INST (M$)'!I13/$D$7</f>
        <v>0</v>
      </c>
      <c r="J14" s="200">
        <f>+'3.1 MAIN INST (M$)'!J13/$D$7</f>
        <v>0</v>
      </c>
      <c r="K14" s="201">
        <f>+C14+E14+G14+I14</f>
        <v>0</v>
      </c>
      <c r="L14" s="201">
        <f>+J14</f>
        <v>0</v>
      </c>
      <c r="M14" s="201">
        <f t="shared" ref="M14:M21" si="2">+K14+L14</f>
        <v>0</v>
      </c>
      <c r="N14" s="24"/>
    </row>
    <row r="15" spans="1:14" s="25" customFormat="1" ht="30" customHeight="1" x14ac:dyDescent="0.25">
      <c r="B15" s="30" t="str">
        <f>+'2.1 PERSONNEL (USD)'!B22</f>
        <v xml:space="preserve">Postdocs </v>
      </c>
      <c r="C15" s="200">
        <f>+'3.1 MAIN INST (M$)'!C14/$D$7</f>
        <v>0</v>
      </c>
      <c r="D15" s="200">
        <f>+'3.1 MAIN INST (M$)'!D14/$D$7</f>
        <v>0</v>
      </c>
      <c r="E15" s="200">
        <f>+'3.1 MAIN INST (M$)'!E14/$D$7</f>
        <v>0</v>
      </c>
      <c r="F15" s="200">
        <f>+'3.1 MAIN INST (M$)'!F14/$D$7</f>
        <v>0</v>
      </c>
      <c r="G15" s="200">
        <f>+'3.1 MAIN INST (M$)'!G14/$D$7</f>
        <v>0</v>
      </c>
      <c r="H15" s="200">
        <f>+'3.1 MAIN INST (M$)'!H14/$D$7</f>
        <v>0</v>
      </c>
      <c r="I15" s="200">
        <f>+'3.1 MAIN INST (M$)'!I14/$D$7</f>
        <v>0</v>
      </c>
      <c r="J15" s="200">
        <f>+'3.1 MAIN INST (M$)'!J14/$D$7</f>
        <v>0</v>
      </c>
      <c r="K15" s="201">
        <f t="shared" ref="K15:K26" si="3">+C15+E15+G15+I15</f>
        <v>0</v>
      </c>
      <c r="L15" s="201">
        <f t="shared" ref="L15:L26" si="4">+J15</f>
        <v>0</v>
      </c>
      <c r="M15" s="202">
        <f t="shared" si="2"/>
        <v>0</v>
      </c>
      <c r="N15" s="24"/>
    </row>
    <row r="16" spans="1:14" s="25" customFormat="1" ht="30" customHeight="1" x14ac:dyDescent="0.25">
      <c r="B16" s="30" t="str">
        <f>+'2.1 PERSONNEL (USD)'!B23</f>
        <v>Phd Thesis Students</v>
      </c>
      <c r="C16" s="200">
        <f>+'3.1 MAIN INST (M$)'!C15/$D$7</f>
        <v>0</v>
      </c>
      <c r="D16" s="200">
        <f>+'3.1 MAIN INST (M$)'!D15/$D$7</f>
        <v>0</v>
      </c>
      <c r="E16" s="200">
        <f>+'3.1 MAIN INST (M$)'!E15/$D$7</f>
        <v>0</v>
      </c>
      <c r="F16" s="200">
        <f>+'3.1 MAIN INST (M$)'!F15/$D$7</f>
        <v>0</v>
      </c>
      <c r="G16" s="200">
        <f>+'3.1 MAIN INST (M$)'!G15/$D$7</f>
        <v>0</v>
      </c>
      <c r="H16" s="200">
        <f>+'3.1 MAIN INST (M$)'!H15/$D$7</f>
        <v>0</v>
      </c>
      <c r="I16" s="200">
        <f>+'3.1 MAIN INST (M$)'!I15/$D$7</f>
        <v>0</v>
      </c>
      <c r="J16" s="200">
        <f>+'3.1 MAIN INST (M$)'!J15/$D$7</f>
        <v>0</v>
      </c>
      <c r="K16" s="201">
        <f t="shared" si="3"/>
        <v>0</v>
      </c>
      <c r="L16" s="201">
        <f t="shared" si="4"/>
        <v>0</v>
      </c>
      <c r="M16" s="202">
        <f t="shared" si="2"/>
        <v>0</v>
      </c>
      <c r="N16" s="24"/>
    </row>
    <row r="17" spans="2:14" s="25" customFormat="1" ht="30" customHeight="1" x14ac:dyDescent="0.25">
      <c r="B17" s="30" t="str">
        <f>+'2.1 PERSONNEL (USD)'!B24</f>
        <v>Master Thesis Students</v>
      </c>
      <c r="C17" s="200">
        <f>+'3.1 MAIN INST (M$)'!C16/$D$7</f>
        <v>0</v>
      </c>
      <c r="D17" s="200">
        <f>+'3.1 MAIN INST (M$)'!D16/$D$7</f>
        <v>0</v>
      </c>
      <c r="E17" s="200">
        <f>+'3.1 MAIN INST (M$)'!E16/$D$7</f>
        <v>0</v>
      </c>
      <c r="F17" s="200">
        <f>+'3.1 MAIN INST (M$)'!F16/$D$7</f>
        <v>0</v>
      </c>
      <c r="G17" s="200">
        <f>+'3.1 MAIN INST (M$)'!G16/$D$7</f>
        <v>0</v>
      </c>
      <c r="H17" s="200">
        <f>+'3.1 MAIN INST (M$)'!H16/$D$7</f>
        <v>0</v>
      </c>
      <c r="I17" s="200">
        <f>+'3.1 MAIN INST (M$)'!I16/$D$7</f>
        <v>0</v>
      </c>
      <c r="J17" s="200">
        <f>+'3.1 MAIN INST (M$)'!J16/$D$7</f>
        <v>0</v>
      </c>
      <c r="K17" s="201">
        <f t="shared" si="3"/>
        <v>0</v>
      </c>
      <c r="L17" s="201">
        <f t="shared" si="4"/>
        <v>0</v>
      </c>
      <c r="M17" s="202">
        <f t="shared" ref="M17" si="5">+K17+L17</f>
        <v>0</v>
      </c>
      <c r="N17" s="24"/>
    </row>
    <row r="18" spans="2:14" s="25" customFormat="1" ht="30" customHeight="1" x14ac:dyDescent="0.25">
      <c r="B18" s="30" t="str">
        <f>+'2.1 PERSONNEL (USD)'!B25</f>
        <v>Undergraduated Thesis Students</v>
      </c>
      <c r="C18" s="200">
        <f>+'3.1 MAIN INST (M$)'!C17/$D$7</f>
        <v>0</v>
      </c>
      <c r="D18" s="200">
        <f>+'3.1 MAIN INST (M$)'!D17/$D$7</f>
        <v>0</v>
      </c>
      <c r="E18" s="200">
        <f>+'3.1 MAIN INST (M$)'!E17/$D$7</f>
        <v>0</v>
      </c>
      <c r="F18" s="200">
        <f>+'3.1 MAIN INST (M$)'!F17/$D$7</f>
        <v>0</v>
      </c>
      <c r="G18" s="200">
        <f>+'3.1 MAIN INST (M$)'!G17/$D$7</f>
        <v>0</v>
      </c>
      <c r="H18" s="200">
        <f>+'3.1 MAIN INST (M$)'!H17/$D$7</f>
        <v>0</v>
      </c>
      <c r="I18" s="200">
        <f>+'3.1 MAIN INST (M$)'!I17/$D$7</f>
        <v>0</v>
      </c>
      <c r="J18" s="200">
        <f>+'3.1 MAIN INST (M$)'!J17/$D$7</f>
        <v>0</v>
      </c>
      <c r="K18" s="201">
        <f t="shared" si="3"/>
        <v>0</v>
      </c>
      <c r="L18" s="201">
        <f t="shared" si="4"/>
        <v>0</v>
      </c>
      <c r="M18" s="202">
        <f t="shared" si="2"/>
        <v>0</v>
      </c>
      <c r="N18" s="24"/>
    </row>
    <row r="19" spans="2:14" s="25" customFormat="1" ht="30" customHeight="1" x14ac:dyDescent="0.25">
      <c r="B19" s="30" t="str">
        <f>+'2.1 PERSONNEL (USD)'!B27</f>
        <v>Professionals and Technicians</v>
      </c>
      <c r="C19" s="200">
        <f>+'3.1 MAIN INST (M$)'!C18/$D$7</f>
        <v>0</v>
      </c>
      <c r="D19" s="200">
        <f>+'3.1 MAIN INST (M$)'!D18/$D$7</f>
        <v>0</v>
      </c>
      <c r="E19" s="200">
        <f>+'3.1 MAIN INST (M$)'!E18/$D$7</f>
        <v>0</v>
      </c>
      <c r="F19" s="200">
        <f>+'3.1 MAIN INST (M$)'!F18/$D$7</f>
        <v>0</v>
      </c>
      <c r="G19" s="200">
        <f>+'3.1 MAIN INST (M$)'!G18/$D$7</f>
        <v>0</v>
      </c>
      <c r="H19" s="200">
        <f>+'3.1 MAIN INST (M$)'!H18/$D$7</f>
        <v>0</v>
      </c>
      <c r="I19" s="200">
        <f>+'3.1 MAIN INST (M$)'!I18/$D$7</f>
        <v>0</v>
      </c>
      <c r="J19" s="200">
        <f>+'3.1 MAIN INST (M$)'!J18/$D$7</f>
        <v>0</v>
      </c>
      <c r="K19" s="201">
        <f t="shared" si="3"/>
        <v>0</v>
      </c>
      <c r="L19" s="201">
        <f t="shared" si="4"/>
        <v>0</v>
      </c>
      <c r="M19" s="202">
        <f t="shared" si="2"/>
        <v>0</v>
      </c>
      <c r="N19" s="24"/>
    </row>
    <row r="20" spans="2:14" s="25" customFormat="1" ht="30" customHeight="1" x14ac:dyDescent="0.25">
      <c r="B20" s="30" t="str">
        <f>+'2.1 PERSONNEL (USD)'!B28</f>
        <v>Project Administrative Staff</v>
      </c>
      <c r="C20" s="200">
        <f>+'3.1 MAIN INST (M$)'!C19/$D$7</f>
        <v>0</v>
      </c>
      <c r="D20" s="200">
        <f>+'3.1 MAIN INST (M$)'!D19/$D$7</f>
        <v>0</v>
      </c>
      <c r="E20" s="200">
        <f>+'3.1 MAIN INST (M$)'!E19/$D$7</f>
        <v>0</v>
      </c>
      <c r="F20" s="200">
        <f>+'3.1 MAIN INST (M$)'!F19/$D$7</f>
        <v>0</v>
      </c>
      <c r="G20" s="200">
        <f>+'3.1 MAIN INST (M$)'!G19/$D$7</f>
        <v>0</v>
      </c>
      <c r="H20" s="200">
        <f>+'3.1 MAIN INST (M$)'!H19/$D$7</f>
        <v>0</v>
      </c>
      <c r="I20" s="200">
        <f>+'3.1 MAIN INST (M$)'!I19/$D$7</f>
        <v>0</v>
      </c>
      <c r="J20" s="200">
        <f>+'3.1 MAIN INST (M$)'!J19/$D$7</f>
        <v>0</v>
      </c>
      <c r="K20" s="201">
        <f t="shared" si="3"/>
        <v>0</v>
      </c>
      <c r="L20" s="201">
        <f t="shared" si="4"/>
        <v>0</v>
      </c>
      <c r="M20" s="202">
        <f t="shared" si="2"/>
        <v>0</v>
      </c>
      <c r="N20" s="24"/>
    </row>
    <row r="21" spans="2:14" s="25" customFormat="1" ht="30" customHeight="1" x14ac:dyDescent="0.25">
      <c r="B21" s="30" t="str">
        <f>+'2.1 PERSONNEL (USD)'!B29</f>
        <v>Research Assistants</v>
      </c>
      <c r="C21" s="200">
        <f>+'3.1 MAIN INST (M$)'!C20/$D$7</f>
        <v>0</v>
      </c>
      <c r="D21" s="200">
        <f>+'3.1 MAIN INST (M$)'!D20/$D$7</f>
        <v>0</v>
      </c>
      <c r="E21" s="200">
        <f>+'3.1 MAIN INST (M$)'!E20/$D$7</f>
        <v>0</v>
      </c>
      <c r="F21" s="200">
        <f>+'3.1 MAIN INST (M$)'!F20/$D$7</f>
        <v>0</v>
      </c>
      <c r="G21" s="200">
        <f>+'3.1 MAIN INST (M$)'!G20/$D$7</f>
        <v>0</v>
      </c>
      <c r="H21" s="200">
        <f>+'3.1 MAIN INST (M$)'!H20/$D$7</f>
        <v>0</v>
      </c>
      <c r="I21" s="200">
        <f>+'3.1 MAIN INST (M$)'!I20/$D$7</f>
        <v>0</v>
      </c>
      <c r="J21" s="200">
        <f>+'3.1 MAIN INST (M$)'!J20/$D$7</f>
        <v>0</v>
      </c>
      <c r="K21" s="201">
        <f t="shared" si="3"/>
        <v>0</v>
      </c>
      <c r="L21" s="201">
        <f t="shared" si="4"/>
        <v>0</v>
      </c>
      <c r="M21" s="203">
        <f t="shared" si="2"/>
        <v>0</v>
      </c>
      <c r="N21" s="24"/>
    </row>
    <row r="22" spans="2:14" s="25" customFormat="1" ht="30" customHeight="1" x14ac:dyDescent="0.25">
      <c r="B22" s="23" t="s">
        <v>52</v>
      </c>
      <c r="C22" s="199">
        <f>+C23+C24</f>
        <v>0</v>
      </c>
      <c r="D22" s="199">
        <f t="shared" ref="D22:H22" si="6">+D23+D24</f>
        <v>0</v>
      </c>
      <c r="E22" s="199">
        <f t="shared" si="6"/>
        <v>0</v>
      </c>
      <c r="F22" s="199">
        <f t="shared" si="6"/>
        <v>0</v>
      </c>
      <c r="G22" s="199">
        <f t="shared" si="6"/>
        <v>0</v>
      </c>
      <c r="H22" s="199">
        <f t="shared" si="6"/>
        <v>0</v>
      </c>
      <c r="I22" s="199">
        <f t="shared" ref="I22:J22" si="7">+I23+I24</f>
        <v>0</v>
      </c>
      <c r="J22" s="199">
        <f t="shared" si="7"/>
        <v>0</v>
      </c>
      <c r="K22" s="201">
        <f t="shared" si="3"/>
        <v>0</v>
      </c>
      <c r="L22" s="201">
        <f t="shared" si="4"/>
        <v>0</v>
      </c>
      <c r="M22" s="204">
        <f t="shared" ref="M22" si="8">+K22+L22</f>
        <v>0</v>
      </c>
      <c r="N22" s="24"/>
    </row>
    <row r="23" spans="2:14" s="25" customFormat="1" ht="30" customHeight="1" x14ac:dyDescent="0.25">
      <c r="B23" s="138" t="s">
        <v>51</v>
      </c>
      <c r="C23" s="200">
        <f>+'3.1 MAIN INST (M$)'!C22/$D$7</f>
        <v>0</v>
      </c>
      <c r="D23" s="200">
        <f>+'3.1 MAIN INST (M$)'!D22/$D$7</f>
        <v>0</v>
      </c>
      <c r="E23" s="200">
        <f>+'3.1 MAIN INST (M$)'!E22/$D$7</f>
        <v>0</v>
      </c>
      <c r="F23" s="200">
        <f>+'3.1 MAIN INST (M$)'!F22/$D$7</f>
        <v>0</v>
      </c>
      <c r="G23" s="200">
        <f>+'3.1 MAIN INST (M$)'!G22/$D$7</f>
        <v>0</v>
      </c>
      <c r="H23" s="200">
        <f>+'3.1 MAIN INST (M$)'!H22/$D$7</f>
        <v>0</v>
      </c>
      <c r="I23" s="200">
        <f>+'3.1 MAIN INST (M$)'!I22/$D$7</f>
        <v>0</v>
      </c>
      <c r="J23" s="200">
        <f>+'3.1 MAIN INST (M$)'!J22/$D$7</f>
        <v>0</v>
      </c>
      <c r="K23" s="201">
        <f t="shared" si="3"/>
        <v>0</v>
      </c>
      <c r="L23" s="201">
        <f t="shared" si="4"/>
        <v>0</v>
      </c>
      <c r="M23" s="199">
        <f>+K23+L23</f>
        <v>0</v>
      </c>
      <c r="N23" s="24"/>
    </row>
    <row r="24" spans="2:14" s="29" customFormat="1" ht="30" customHeight="1" x14ac:dyDescent="0.25">
      <c r="B24" s="138" t="s">
        <v>52</v>
      </c>
      <c r="C24" s="205">
        <f>+'3.1 MAIN INST (M$)'!C23/$D$7</f>
        <v>0</v>
      </c>
      <c r="D24" s="205">
        <f>+'3.1 MAIN INST (M$)'!D23/$D$7</f>
        <v>0</v>
      </c>
      <c r="E24" s="205">
        <f>+'3.1 MAIN INST (M$)'!E23/$D$7</f>
        <v>0</v>
      </c>
      <c r="F24" s="205">
        <f>+'3.1 MAIN INST (M$)'!F23/$D$7</f>
        <v>0</v>
      </c>
      <c r="G24" s="205">
        <f>+'3.1 MAIN INST (M$)'!G23/$D$7</f>
        <v>0</v>
      </c>
      <c r="H24" s="205">
        <f>+'3.1 MAIN INST (M$)'!H23/$D$7</f>
        <v>0</v>
      </c>
      <c r="I24" s="205">
        <f>+'3.1 MAIN INST (M$)'!I23/$D$7</f>
        <v>0</v>
      </c>
      <c r="J24" s="205">
        <f>+'3.1 MAIN INST (M$)'!J23/$D$7</f>
        <v>0</v>
      </c>
      <c r="K24" s="201">
        <f t="shared" si="3"/>
        <v>0</v>
      </c>
      <c r="L24" s="201">
        <f t="shared" si="4"/>
        <v>0</v>
      </c>
      <c r="M24" s="199">
        <f>+K24+L24</f>
        <v>0</v>
      </c>
      <c r="N24" s="28"/>
    </row>
    <row r="25" spans="2:14" s="25" customFormat="1" ht="30" customHeight="1" x14ac:dyDescent="0.25">
      <c r="B25" s="23" t="s">
        <v>54</v>
      </c>
      <c r="C25" s="185">
        <f>+'3.1 MAIN INST (M$)'!C24/$D$7</f>
        <v>0</v>
      </c>
      <c r="D25" s="185">
        <f>+'3.1 MAIN INST (M$)'!D24/$D$7</f>
        <v>0</v>
      </c>
      <c r="E25" s="185">
        <f>+'3.1 MAIN INST (M$)'!E24/$D$7</f>
        <v>0</v>
      </c>
      <c r="F25" s="185">
        <f>+'3.1 MAIN INST (M$)'!F24/$D$7</f>
        <v>0</v>
      </c>
      <c r="G25" s="185">
        <f>+'3.1 MAIN INST (M$)'!G24/$D$7</f>
        <v>0</v>
      </c>
      <c r="H25" s="185">
        <f>+'3.1 MAIN INST (M$)'!H24/$D$7</f>
        <v>0</v>
      </c>
      <c r="I25" s="185">
        <f>+'3.1 MAIN INST (M$)'!I24/$D$7</f>
        <v>0</v>
      </c>
      <c r="J25" s="185">
        <f>+'3.1 MAIN INST (M$)'!J24/$D$7</f>
        <v>0</v>
      </c>
      <c r="K25" s="201">
        <f t="shared" si="3"/>
        <v>0</v>
      </c>
      <c r="L25" s="201">
        <f t="shared" si="4"/>
        <v>0</v>
      </c>
      <c r="M25" s="199">
        <f>+K25+L25</f>
        <v>0</v>
      </c>
      <c r="N25" s="24"/>
    </row>
    <row r="26" spans="2:14" s="25" customFormat="1" ht="30" customHeight="1" x14ac:dyDescent="0.25">
      <c r="B26" s="23" t="s">
        <v>67</v>
      </c>
      <c r="C26" s="185">
        <f>+'3.1 MAIN INST (M$)'!C25/$D$7</f>
        <v>0</v>
      </c>
      <c r="D26" s="185">
        <f>+'3.1 MAIN INST (M$)'!D25/$D$7</f>
        <v>0</v>
      </c>
      <c r="E26" s="185">
        <f>+'3.1 MAIN INST (M$)'!E25/$D$7</f>
        <v>0</v>
      </c>
      <c r="F26" s="185">
        <f>+'3.1 MAIN INST (M$)'!F25/$D$7</f>
        <v>0</v>
      </c>
      <c r="G26" s="185">
        <f>+'3.1 MAIN INST (M$)'!G25/$D$7</f>
        <v>0</v>
      </c>
      <c r="H26" s="185">
        <f>+'3.1 MAIN INST (M$)'!H25/$D$7</f>
        <v>0</v>
      </c>
      <c r="I26" s="185">
        <f>+'3.1 MAIN INST (M$)'!I25/$D$7</f>
        <v>0</v>
      </c>
      <c r="J26" s="185">
        <f>+'3.1 MAIN INST (M$)'!J25/$D$7</f>
        <v>0</v>
      </c>
      <c r="K26" s="201">
        <f t="shared" si="3"/>
        <v>0</v>
      </c>
      <c r="L26" s="201">
        <f t="shared" si="4"/>
        <v>0</v>
      </c>
      <c r="M26" s="199">
        <f>+K26+L26</f>
        <v>0</v>
      </c>
      <c r="N26" s="24"/>
    </row>
    <row r="27" spans="2:14" s="25" customFormat="1" ht="30" customHeight="1" x14ac:dyDescent="0.25">
      <c r="B27" s="32" t="s">
        <v>50</v>
      </c>
      <c r="C27" s="206">
        <f t="shared" ref="C27:H27" si="9">+C13+SUM(C23:C26)</f>
        <v>0</v>
      </c>
      <c r="D27" s="206">
        <f t="shared" si="9"/>
        <v>0</v>
      </c>
      <c r="E27" s="206">
        <f t="shared" si="9"/>
        <v>0</v>
      </c>
      <c r="F27" s="206">
        <f t="shared" si="9"/>
        <v>0</v>
      </c>
      <c r="G27" s="206">
        <f t="shared" si="9"/>
        <v>0</v>
      </c>
      <c r="H27" s="206">
        <f t="shared" si="9"/>
        <v>0</v>
      </c>
      <c r="I27" s="206">
        <f t="shared" ref="I27:J27" si="10">+I13+SUM(I23:I26)</f>
        <v>0</v>
      </c>
      <c r="J27" s="206">
        <f t="shared" si="10"/>
        <v>0</v>
      </c>
      <c r="K27" s="206">
        <f>+C27+E27+G27+I27</f>
        <v>0</v>
      </c>
      <c r="L27" s="206">
        <f>+D27+F27+H27+J27</f>
        <v>0</v>
      </c>
      <c r="M27" s="206">
        <f>+K27+L27</f>
        <v>0</v>
      </c>
      <c r="N27" s="24"/>
    </row>
  </sheetData>
  <mergeCells count="12">
    <mergeCell ref="C4:M4"/>
    <mergeCell ref="C5:M5"/>
    <mergeCell ref="B1:M1"/>
    <mergeCell ref="C3:M3"/>
    <mergeCell ref="C10:M10"/>
    <mergeCell ref="B10:B12"/>
    <mergeCell ref="C11:D11"/>
    <mergeCell ref="E11:F11"/>
    <mergeCell ref="G11:H11"/>
    <mergeCell ref="K11:L11"/>
    <mergeCell ref="M11:M12"/>
    <mergeCell ref="I11:J11"/>
  </mergeCells>
  <pageMargins left="0.25" right="0.25" top="0.75" bottom="0.75" header="0.3" footer="0.3"/>
  <pageSetup scale="70" orientation="landscape" r:id="rId1"/>
  <colBreaks count="1" manualBreakCount="1">
    <brk id="14"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N28"/>
  <sheetViews>
    <sheetView view="pageBreakPreview" zoomScale="103" zoomScaleNormal="100" zoomScaleSheetLayoutView="96" workbookViewId="0">
      <selection activeCell="C10" sqref="C10:M10"/>
    </sheetView>
  </sheetViews>
  <sheetFormatPr baseColWidth="10" defaultColWidth="11.42578125" defaultRowHeight="11.25" x14ac:dyDescent="0.15"/>
  <cols>
    <col min="1" max="1" width="1.28515625" style="17" customWidth="1"/>
    <col min="2" max="2" width="37" style="17" customWidth="1"/>
    <col min="3" max="3" width="13.140625" style="17" customWidth="1"/>
    <col min="4" max="10" width="13.140625" style="34" customWidth="1"/>
    <col min="11" max="12" width="13.140625" style="35" customWidth="1"/>
    <col min="13" max="13" width="15.42578125" style="35" customWidth="1"/>
    <col min="14" max="14" width="2" style="3" customWidth="1"/>
    <col min="15" max="16384" width="11.42578125" style="17"/>
  </cols>
  <sheetData>
    <row r="1" spans="1:14" s="2" customFormat="1" ht="26.25" customHeight="1" x14ac:dyDescent="0.15">
      <c r="A1" s="1"/>
      <c r="B1" s="311" t="s">
        <v>63</v>
      </c>
      <c r="C1" s="311"/>
      <c r="D1" s="311"/>
      <c r="E1" s="311"/>
      <c r="F1" s="311"/>
      <c r="G1" s="311"/>
      <c r="H1" s="311"/>
      <c r="I1" s="311"/>
      <c r="J1" s="311"/>
      <c r="K1" s="311"/>
      <c r="L1" s="311"/>
      <c r="M1" s="311"/>
    </row>
    <row r="2" spans="1:14" s="8" customFormat="1" ht="12.75" customHeight="1" x14ac:dyDescent="0.15">
      <c r="A2" s="3"/>
      <c r="B2" s="4"/>
      <c r="C2" s="4"/>
      <c r="D2" s="5"/>
      <c r="E2" s="6"/>
      <c r="F2" s="6"/>
      <c r="G2" s="6"/>
      <c r="H2" s="6"/>
      <c r="I2" s="6"/>
      <c r="J2" s="6"/>
      <c r="K2" s="7"/>
      <c r="L2" s="7"/>
      <c r="M2" s="7"/>
    </row>
    <row r="3" spans="1:14" s="14" customFormat="1" ht="20.100000000000001" customHeight="1" x14ac:dyDescent="0.25">
      <c r="A3" s="9"/>
      <c r="B3" s="10" t="s">
        <v>2</v>
      </c>
      <c r="C3" s="392">
        <f>+'2. ANID BUDGET (USD)'!C3</f>
        <v>0</v>
      </c>
      <c r="D3" s="393"/>
      <c r="E3" s="393"/>
      <c r="F3" s="393"/>
      <c r="G3" s="393"/>
      <c r="H3" s="393"/>
      <c r="I3" s="393"/>
      <c r="J3" s="393"/>
      <c r="K3" s="393"/>
      <c r="L3" s="393"/>
      <c r="M3" s="394"/>
      <c r="N3" s="13"/>
    </row>
    <row r="4" spans="1:14" s="14" customFormat="1" ht="20.100000000000001" customHeight="1" x14ac:dyDescent="0.25">
      <c r="A4" s="9"/>
      <c r="B4" s="10" t="s">
        <v>0</v>
      </c>
      <c r="C4" s="392">
        <f>+'2. ANID BUDGET (USD)'!C4</f>
        <v>0</v>
      </c>
      <c r="D4" s="393"/>
      <c r="E4" s="393"/>
      <c r="F4" s="393"/>
      <c r="G4" s="393"/>
      <c r="H4" s="393"/>
      <c r="I4" s="393"/>
      <c r="J4" s="393"/>
      <c r="K4" s="393"/>
      <c r="L4" s="393"/>
      <c r="M4" s="394"/>
      <c r="N4" s="13"/>
    </row>
    <row r="5" spans="1:14" s="14" customFormat="1" ht="20.100000000000001" customHeight="1" x14ac:dyDescent="0.25">
      <c r="A5" s="9"/>
      <c r="B5" s="117" t="s">
        <v>38</v>
      </c>
      <c r="C5" s="392">
        <f>+'2. ANID BUDGET (USD)'!C5</f>
        <v>0</v>
      </c>
      <c r="D5" s="393"/>
      <c r="E5" s="393"/>
      <c r="F5" s="393"/>
      <c r="G5" s="393"/>
      <c r="H5" s="393"/>
      <c r="I5" s="393"/>
      <c r="J5" s="393"/>
      <c r="K5" s="393"/>
      <c r="L5" s="393"/>
      <c r="M5" s="394"/>
      <c r="N5" s="13"/>
    </row>
    <row r="6" spans="1:14" s="14" customFormat="1" ht="20.100000000000001" customHeight="1" x14ac:dyDescent="0.25">
      <c r="A6" s="9"/>
      <c r="B6" s="117" t="s">
        <v>62</v>
      </c>
      <c r="C6" s="395">
        <f>+'2. ANID BUDGET (USD)'!C6</f>
        <v>0</v>
      </c>
      <c r="D6" s="396"/>
      <c r="E6" s="396"/>
      <c r="F6" s="396"/>
      <c r="G6" s="396"/>
      <c r="H6" s="396"/>
      <c r="I6" s="396"/>
      <c r="J6" s="396"/>
      <c r="K6" s="396"/>
      <c r="L6" s="396"/>
      <c r="M6" s="397"/>
      <c r="N6" s="13"/>
    </row>
    <row r="7" spans="1:14" ht="3.95" customHeight="1" x14ac:dyDescent="0.15">
      <c r="A7" s="3"/>
      <c r="B7" s="15"/>
      <c r="C7" s="15"/>
      <c r="D7" s="16"/>
      <c r="E7" s="16"/>
      <c r="F7" s="16"/>
      <c r="G7" s="16"/>
      <c r="H7" s="16"/>
      <c r="I7" s="16"/>
      <c r="J7" s="16"/>
      <c r="K7" s="1"/>
      <c r="L7" s="1"/>
      <c r="M7" s="1"/>
    </row>
    <row r="8" spans="1:14" ht="17.649999999999999" customHeight="1" x14ac:dyDescent="0.15">
      <c r="A8" s="3"/>
      <c r="B8" s="128" t="s">
        <v>79</v>
      </c>
      <c r="C8" s="129"/>
      <c r="D8" s="129">
        <f>+'3. TOTAL FINANC CONTRIB (USD) '!D12</f>
        <v>880</v>
      </c>
      <c r="E8" s="130" t="s">
        <v>80</v>
      </c>
      <c r="F8" s="16"/>
      <c r="G8" s="16"/>
      <c r="H8" s="16"/>
      <c r="I8" s="16"/>
      <c r="J8" s="16"/>
      <c r="K8" s="1"/>
      <c r="L8" s="1"/>
      <c r="M8" s="1"/>
    </row>
    <row r="9" spans="1:14" ht="5.65" customHeight="1" x14ac:dyDescent="0.15">
      <c r="A9" s="3"/>
      <c r="B9" s="15"/>
      <c r="C9" s="15"/>
      <c r="D9" s="16"/>
      <c r="E9" s="16"/>
      <c r="F9" s="16"/>
      <c r="G9" s="16"/>
      <c r="H9" s="16"/>
      <c r="I9" s="16"/>
      <c r="J9" s="16"/>
      <c r="K9" s="1"/>
      <c r="L9" s="1"/>
      <c r="M9" s="1"/>
    </row>
    <row r="10" spans="1:14" ht="17.25" customHeight="1" x14ac:dyDescent="0.15">
      <c r="A10" s="3"/>
      <c r="B10" s="56" t="s">
        <v>89</v>
      </c>
      <c r="C10" s="1"/>
      <c r="D10" s="16"/>
      <c r="E10" s="16"/>
      <c r="F10" s="16"/>
      <c r="G10" s="16"/>
      <c r="H10" s="16"/>
      <c r="I10" s="16"/>
      <c r="J10" s="16"/>
      <c r="K10" s="1"/>
      <c r="L10" s="1"/>
      <c r="M10" s="1"/>
    </row>
    <row r="11" spans="1:14" s="18" customFormat="1" ht="20.25" customHeight="1" x14ac:dyDescent="0.25">
      <c r="A11" s="9"/>
      <c r="B11" s="408" t="s">
        <v>40</v>
      </c>
      <c r="C11" s="399" t="s">
        <v>3</v>
      </c>
      <c r="D11" s="400"/>
      <c r="E11" s="400"/>
      <c r="F11" s="400"/>
      <c r="G11" s="400"/>
      <c r="H11" s="400"/>
      <c r="I11" s="400"/>
      <c r="J11" s="400"/>
      <c r="K11" s="400"/>
      <c r="L11" s="400"/>
      <c r="M11" s="401"/>
      <c r="N11" s="9"/>
    </row>
    <row r="12" spans="1:14" s="18" customFormat="1" ht="27" customHeight="1" x14ac:dyDescent="0.25">
      <c r="A12" s="9"/>
      <c r="B12" s="409"/>
      <c r="C12" s="388" t="s">
        <v>7</v>
      </c>
      <c r="D12" s="389"/>
      <c r="E12" s="388" t="s">
        <v>8</v>
      </c>
      <c r="F12" s="389"/>
      <c r="G12" s="388" t="s">
        <v>9</v>
      </c>
      <c r="H12" s="389"/>
      <c r="I12" s="388" t="s">
        <v>106</v>
      </c>
      <c r="J12" s="389"/>
      <c r="K12" s="388" t="s">
        <v>1</v>
      </c>
      <c r="L12" s="389"/>
      <c r="M12" s="390" t="s">
        <v>1</v>
      </c>
      <c r="N12" s="9"/>
    </row>
    <row r="13" spans="1:14" s="18" customFormat="1" ht="22.5" x14ac:dyDescent="0.25">
      <c r="A13" s="9"/>
      <c r="B13" s="410"/>
      <c r="C13" s="21" t="s">
        <v>4</v>
      </c>
      <c r="D13" s="22" t="s">
        <v>5</v>
      </c>
      <c r="E13" s="21" t="s">
        <v>4</v>
      </c>
      <c r="F13" s="22" t="s">
        <v>5</v>
      </c>
      <c r="G13" s="21" t="s">
        <v>4</v>
      </c>
      <c r="H13" s="22" t="s">
        <v>5</v>
      </c>
      <c r="I13" s="21" t="s">
        <v>4</v>
      </c>
      <c r="J13" s="22" t="s">
        <v>5</v>
      </c>
      <c r="K13" s="21" t="s">
        <v>4</v>
      </c>
      <c r="L13" s="22" t="s">
        <v>5</v>
      </c>
      <c r="M13" s="391"/>
      <c r="N13" s="9"/>
    </row>
    <row r="14" spans="1:14" s="25" customFormat="1" ht="30" customHeight="1" x14ac:dyDescent="0.25">
      <c r="B14" s="23" t="s">
        <v>12</v>
      </c>
      <c r="C14" s="199">
        <f t="shared" ref="C14:M14" si="0">SUM(C15:C22)</f>
        <v>0</v>
      </c>
      <c r="D14" s="199">
        <f t="shared" si="0"/>
        <v>0</v>
      </c>
      <c r="E14" s="199">
        <f t="shared" si="0"/>
        <v>0</v>
      </c>
      <c r="F14" s="199">
        <f t="shared" si="0"/>
        <v>0</v>
      </c>
      <c r="G14" s="199">
        <f t="shared" si="0"/>
        <v>0</v>
      </c>
      <c r="H14" s="199">
        <f t="shared" si="0"/>
        <v>0</v>
      </c>
      <c r="I14" s="199">
        <f t="shared" ref="I14:J14" si="1">SUM(I15:I22)</f>
        <v>0</v>
      </c>
      <c r="J14" s="199">
        <f t="shared" si="1"/>
        <v>0</v>
      </c>
      <c r="K14" s="199">
        <f t="shared" si="0"/>
        <v>0</v>
      </c>
      <c r="L14" s="199">
        <f t="shared" si="0"/>
        <v>0</v>
      </c>
      <c r="M14" s="199">
        <f t="shared" si="0"/>
        <v>0</v>
      </c>
      <c r="N14" s="24"/>
    </row>
    <row r="15" spans="1:14" s="25" customFormat="1" ht="30" customHeight="1" x14ac:dyDescent="0.25">
      <c r="B15" s="30" t="s">
        <v>13</v>
      </c>
      <c r="C15" s="200">
        <f>+'3.2 ASSOC INST1 (M$)'!C14/'3.2 ASSOC INST1 (USD) '!$D$8</f>
        <v>0</v>
      </c>
      <c r="D15" s="200">
        <f>+'3.2 ASSOC INST1 (M$)'!D14/'3.2 ASSOC INST1 (USD) '!$D$8</f>
        <v>0</v>
      </c>
      <c r="E15" s="200">
        <f>+'3.2 ASSOC INST1 (M$)'!E14/'3.2 ASSOC INST1 (USD) '!$D$8</f>
        <v>0</v>
      </c>
      <c r="F15" s="200">
        <f>+'3.2 ASSOC INST1 (M$)'!F14/'3.2 ASSOC INST1 (USD) '!$D$8</f>
        <v>0</v>
      </c>
      <c r="G15" s="200">
        <f>+'3.2 ASSOC INST1 (M$)'!G14/'3.2 ASSOC INST1 (USD) '!$D$8</f>
        <v>0</v>
      </c>
      <c r="H15" s="200">
        <f>+'3.2 ASSOC INST1 (M$)'!H14/'3.2 ASSOC INST1 (USD) '!$D$8</f>
        <v>0</v>
      </c>
      <c r="I15" s="200">
        <f>+'3.2 ASSOC INST1 (M$)'!I14/'3.2 ASSOC INST1 (USD) '!$D$8</f>
        <v>0</v>
      </c>
      <c r="J15" s="200">
        <f>+'3.2 ASSOC INST1 (M$)'!J14/'3.2 ASSOC INST1 (USD) '!$D$8</f>
        <v>0</v>
      </c>
      <c r="K15" s="201">
        <f>+C15+E15+G15+I15</f>
        <v>0</v>
      </c>
      <c r="L15" s="201">
        <f>+D15+F15+H15+J15</f>
        <v>0</v>
      </c>
      <c r="M15" s="201">
        <f t="shared" ref="M15:M22" si="2">+K15+L15</f>
        <v>0</v>
      </c>
      <c r="N15" s="24"/>
    </row>
    <row r="16" spans="1:14" s="25" customFormat="1" ht="30" customHeight="1" x14ac:dyDescent="0.25">
      <c r="B16" s="30" t="str">
        <f>+'2.1 PERSONNEL (USD)'!B22</f>
        <v xml:space="preserve">Postdocs </v>
      </c>
      <c r="C16" s="200">
        <f>+'3.2 ASSOC INST1 (M$)'!C15/'3.2 ASSOC INST1 (USD) '!$D$8</f>
        <v>0</v>
      </c>
      <c r="D16" s="200">
        <f>+'3.2 ASSOC INST1 (M$)'!D15/'3.2 ASSOC INST1 (USD) '!$D$8</f>
        <v>0</v>
      </c>
      <c r="E16" s="200">
        <f>+'3.2 ASSOC INST1 (M$)'!E15/'3.2 ASSOC INST1 (USD) '!$D$8</f>
        <v>0</v>
      </c>
      <c r="F16" s="200">
        <f>+'3.2 ASSOC INST1 (M$)'!F15/'3.2 ASSOC INST1 (USD) '!$D$8</f>
        <v>0</v>
      </c>
      <c r="G16" s="200">
        <f>+'3.2 ASSOC INST1 (M$)'!G15/'3.2 ASSOC INST1 (USD) '!$D$8</f>
        <v>0</v>
      </c>
      <c r="H16" s="200">
        <f>+'3.2 ASSOC INST1 (M$)'!H15/'3.2 ASSOC INST1 (USD) '!$D$8</f>
        <v>0</v>
      </c>
      <c r="I16" s="200">
        <f>+'3.2 ASSOC INST1 (M$)'!I15/'3.2 ASSOC INST1 (USD) '!$D$8</f>
        <v>0</v>
      </c>
      <c r="J16" s="200">
        <f>+'3.2 ASSOC INST1 (M$)'!J15/'3.2 ASSOC INST1 (USD) '!$D$8</f>
        <v>0</v>
      </c>
      <c r="K16" s="201">
        <f t="shared" ref="K16:K27" si="3">+C16+E16+G16+I16</f>
        <v>0</v>
      </c>
      <c r="L16" s="201">
        <f t="shared" ref="L16:L27" si="4">+D16+F16+H16+J16</f>
        <v>0</v>
      </c>
      <c r="M16" s="202">
        <f t="shared" si="2"/>
        <v>0</v>
      </c>
      <c r="N16" s="24"/>
    </row>
    <row r="17" spans="2:14" s="25" customFormat="1" ht="30" customHeight="1" x14ac:dyDescent="0.25">
      <c r="B17" s="30" t="str">
        <f>+'2.1 PERSONNEL (USD)'!B23</f>
        <v>Phd Thesis Students</v>
      </c>
      <c r="C17" s="200">
        <f>+'3.2 ASSOC INST1 (M$)'!C16/'3.2 ASSOC INST1 (USD) '!$D$8</f>
        <v>0</v>
      </c>
      <c r="D17" s="200">
        <f>+'3.2 ASSOC INST1 (M$)'!D16/'3.2 ASSOC INST1 (USD) '!$D$8</f>
        <v>0</v>
      </c>
      <c r="E17" s="200">
        <f>+'3.2 ASSOC INST1 (M$)'!E16/'3.2 ASSOC INST1 (USD) '!$D$8</f>
        <v>0</v>
      </c>
      <c r="F17" s="200">
        <f>+'3.2 ASSOC INST1 (M$)'!F16/'3.2 ASSOC INST1 (USD) '!$D$8</f>
        <v>0</v>
      </c>
      <c r="G17" s="200">
        <f>+'3.2 ASSOC INST1 (M$)'!G16/'3.2 ASSOC INST1 (USD) '!$D$8</f>
        <v>0</v>
      </c>
      <c r="H17" s="200">
        <f>+'3.2 ASSOC INST1 (M$)'!H16/'3.2 ASSOC INST1 (USD) '!$D$8</f>
        <v>0</v>
      </c>
      <c r="I17" s="200">
        <f>+'3.2 ASSOC INST1 (M$)'!I16/'3.2 ASSOC INST1 (USD) '!$D$8</f>
        <v>0</v>
      </c>
      <c r="J17" s="200">
        <f>+'3.2 ASSOC INST1 (M$)'!J16/'3.2 ASSOC INST1 (USD) '!$D$8</f>
        <v>0</v>
      </c>
      <c r="K17" s="201">
        <f t="shared" si="3"/>
        <v>0</v>
      </c>
      <c r="L17" s="201">
        <f t="shared" si="4"/>
        <v>0</v>
      </c>
      <c r="M17" s="202">
        <f t="shared" si="2"/>
        <v>0</v>
      </c>
      <c r="N17" s="24"/>
    </row>
    <row r="18" spans="2:14" s="25" customFormat="1" ht="30" customHeight="1" x14ac:dyDescent="0.25">
      <c r="B18" s="30" t="str">
        <f>+'2.1 PERSONNEL (USD)'!B24</f>
        <v>Master Thesis Students</v>
      </c>
      <c r="C18" s="200">
        <f>+'3.2 ASSOC INST1 (M$)'!C17/'3.2 ASSOC INST1 (USD) '!$D$8</f>
        <v>0</v>
      </c>
      <c r="D18" s="200">
        <f>+'3.2 ASSOC INST1 (M$)'!D17/'3.2 ASSOC INST1 (USD) '!$D$8</f>
        <v>0</v>
      </c>
      <c r="E18" s="200">
        <f>+'3.2 ASSOC INST1 (M$)'!E17/'3.2 ASSOC INST1 (USD) '!$D$8</f>
        <v>0</v>
      </c>
      <c r="F18" s="200">
        <f>+'3.2 ASSOC INST1 (M$)'!F17/'3.2 ASSOC INST1 (USD) '!$D$8</f>
        <v>0</v>
      </c>
      <c r="G18" s="200">
        <f>+'3.2 ASSOC INST1 (M$)'!G17/'3.2 ASSOC INST1 (USD) '!$D$8</f>
        <v>0</v>
      </c>
      <c r="H18" s="200">
        <f>+'3.2 ASSOC INST1 (M$)'!H17/'3.2 ASSOC INST1 (USD) '!$D$8</f>
        <v>0</v>
      </c>
      <c r="I18" s="200">
        <f>+'3.2 ASSOC INST1 (M$)'!I17/'3.2 ASSOC INST1 (USD) '!$D$8</f>
        <v>0</v>
      </c>
      <c r="J18" s="200">
        <f>+'3.2 ASSOC INST1 (M$)'!J17/'3.2 ASSOC INST1 (USD) '!$D$8</f>
        <v>0</v>
      </c>
      <c r="K18" s="201">
        <f t="shared" si="3"/>
        <v>0</v>
      </c>
      <c r="L18" s="201">
        <f t="shared" si="4"/>
        <v>0</v>
      </c>
      <c r="M18" s="202">
        <f t="shared" ref="M18" si="5">+K18+L18</f>
        <v>0</v>
      </c>
      <c r="N18" s="24"/>
    </row>
    <row r="19" spans="2:14" s="25" customFormat="1" ht="30" customHeight="1" x14ac:dyDescent="0.25">
      <c r="B19" s="30" t="str">
        <f>+'2.1 PERSONNEL (USD)'!B25</f>
        <v>Undergraduated Thesis Students</v>
      </c>
      <c r="C19" s="200">
        <f>+'3.2 ASSOC INST1 (M$)'!C18/'3.2 ASSOC INST1 (USD) '!$D$8</f>
        <v>0</v>
      </c>
      <c r="D19" s="200">
        <f>+'3.2 ASSOC INST1 (M$)'!D18/'3.2 ASSOC INST1 (USD) '!$D$8</f>
        <v>0</v>
      </c>
      <c r="E19" s="200">
        <f>+'3.2 ASSOC INST1 (M$)'!E18/'3.2 ASSOC INST1 (USD) '!$D$8</f>
        <v>0</v>
      </c>
      <c r="F19" s="200">
        <f>+'3.2 ASSOC INST1 (M$)'!F18/'3.2 ASSOC INST1 (USD) '!$D$8</f>
        <v>0</v>
      </c>
      <c r="G19" s="200">
        <f>+'3.2 ASSOC INST1 (M$)'!G18/'3.2 ASSOC INST1 (USD) '!$D$8</f>
        <v>0</v>
      </c>
      <c r="H19" s="200">
        <f>+'3.2 ASSOC INST1 (M$)'!H18/'3.2 ASSOC INST1 (USD) '!$D$8</f>
        <v>0</v>
      </c>
      <c r="I19" s="200">
        <f>+'3.2 ASSOC INST1 (M$)'!I18/'3.2 ASSOC INST1 (USD) '!$D$8</f>
        <v>0</v>
      </c>
      <c r="J19" s="200">
        <f>+'3.2 ASSOC INST1 (M$)'!J18/'3.2 ASSOC INST1 (USD) '!$D$8</f>
        <v>0</v>
      </c>
      <c r="K19" s="201">
        <f t="shared" si="3"/>
        <v>0</v>
      </c>
      <c r="L19" s="201">
        <f t="shared" si="4"/>
        <v>0</v>
      </c>
      <c r="M19" s="202">
        <f t="shared" si="2"/>
        <v>0</v>
      </c>
      <c r="N19" s="24"/>
    </row>
    <row r="20" spans="2:14" s="25" customFormat="1" ht="30" customHeight="1" x14ac:dyDescent="0.25">
      <c r="B20" s="30" t="str">
        <f>+'2.1 PERSONNEL (USD)'!B27</f>
        <v>Professionals and Technicians</v>
      </c>
      <c r="C20" s="200">
        <f>+'3.2 ASSOC INST1 (M$)'!C19/'3.2 ASSOC INST1 (USD) '!$D$8</f>
        <v>0</v>
      </c>
      <c r="D20" s="200">
        <f>+'3.2 ASSOC INST1 (M$)'!D19/'3.2 ASSOC INST1 (USD) '!$D$8</f>
        <v>0</v>
      </c>
      <c r="E20" s="200">
        <f>+'3.2 ASSOC INST1 (M$)'!E19/'3.2 ASSOC INST1 (USD) '!$D$8</f>
        <v>0</v>
      </c>
      <c r="F20" s="200">
        <f>+'3.2 ASSOC INST1 (M$)'!F19/'3.2 ASSOC INST1 (USD) '!$D$8</f>
        <v>0</v>
      </c>
      <c r="G20" s="200">
        <f>+'3.2 ASSOC INST1 (M$)'!G19/'3.2 ASSOC INST1 (USD) '!$D$8</f>
        <v>0</v>
      </c>
      <c r="H20" s="200">
        <f>+'3.2 ASSOC INST1 (M$)'!H19/'3.2 ASSOC INST1 (USD) '!$D$8</f>
        <v>0</v>
      </c>
      <c r="I20" s="200">
        <f>+'3.2 ASSOC INST1 (M$)'!I19/'3.2 ASSOC INST1 (USD) '!$D$8</f>
        <v>0</v>
      </c>
      <c r="J20" s="200">
        <f>+'3.2 ASSOC INST1 (M$)'!J19/'3.2 ASSOC INST1 (USD) '!$D$8</f>
        <v>0</v>
      </c>
      <c r="K20" s="201">
        <f t="shared" si="3"/>
        <v>0</v>
      </c>
      <c r="L20" s="201">
        <f t="shared" si="4"/>
        <v>0</v>
      </c>
      <c r="M20" s="202">
        <f t="shared" si="2"/>
        <v>0</v>
      </c>
      <c r="N20" s="24"/>
    </row>
    <row r="21" spans="2:14" s="25" customFormat="1" ht="30" customHeight="1" x14ac:dyDescent="0.25">
      <c r="B21" s="30" t="str">
        <f>+'2.1 PERSONNEL (USD)'!B28</f>
        <v>Project Administrative Staff</v>
      </c>
      <c r="C21" s="200">
        <f>+'3.2 ASSOC INST1 (M$)'!C20/'3.2 ASSOC INST1 (USD) '!$D$8</f>
        <v>0</v>
      </c>
      <c r="D21" s="200">
        <f>+'3.2 ASSOC INST1 (M$)'!D20/'3.2 ASSOC INST1 (USD) '!$D$8</f>
        <v>0</v>
      </c>
      <c r="E21" s="200">
        <f>+'3.2 ASSOC INST1 (M$)'!E20/'3.2 ASSOC INST1 (USD) '!$D$8</f>
        <v>0</v>
      </c>
      <c r="F21" s="200">
        <f>+'3.2 ASSOC INST1 (M$)'!F20/'3.2 ASSOC INST1 (USD) '!$D$8</f>
        <v>0</v>
      </c>
      <c r="G21" s="200">
        <f>+'3.2 ASSOC INST1 (M$)'!G20/'3.2 ASSOC INST1 (USD) '!$D$8</f>
        <v>0</v>
      </c>
      <c r="H21" s="200">
        <f>+'3.2 ASSOC INST1 (M$)'!H20/'3.2 ASSOC INST1 (USD) '!$D$8</f>
        <v>0</v>
      </c>
      <c r="I21" s="200">
        <f>+'3.2 ASSOC INST1 (M$)'!I20/'3.2 ASSOC INST1 (USD) '!$D$8</f>
        <v>0</v>
      </c>
      <c r="J21" s="200">
        <f>+'3.2 ASSOC INST1 (M$)'!J20/'3.2 ASSOC INST1 (USD) '!$D$8</f>
        <v>0</v>
      </c>
      <c r="K21" s="201">
        <f t="shared" si="3"/>
        <v>0</v>
      </c>
      <c r="L21" s="201">
        <f t="shared" si="4"/>
        <v>0</v>
      </c>
      <c r="M21" s="202">
        <f t="shared" si="2"/>
        <v>0</v>
      </c>
      <c r="N21" s="24"/>
    </row>
    <row r="22" spans="2:14" s="25" customFormat="1" ht="30" customHeight="1" x14ac:dyDescent="0.25">
      <c r="B22" s="139" t="str">
        <f>+'2.1 PERSONNEL (USD)'!B29</f>
        <v>Research Assistants</v>
      </c>
      <c r="C22" s="200">
        <f>+'3.2 ASSOC INST1 (M$)'!C21/'3.2 ASSOC INST1 (USD) '!$D$8</f>
        <v>0</v>
      </c>
      <c r="D22" s="200">
        <f>+'3.2 ASSOC INST1 (M$)'!D21/'3.2 ASSOC INST1 (USD) '!$D$8</f>
        <v>0</v>
      </c>
      <c r="E22" s="200">
        <f>+'3.2 ASSOC INST1 (M$)'!E21/'3.2 ASSOC INST1 (USD) '!$D$8</f>
        <v>0</v>
      </c>
      <c r="F22" s="200">
        <f>+'3.2 ASSOC INST1 (M$)'!F21/'3.2 ASSOC INST1 (USD) '!$D$8</f>
        <v>0</v>
      </c>
      <c r="G22" s="200">
        <f>+'3.2 ASSOC INST1 (M$)'!G21/'3.2 ASSOC INST1 (USD) '!$D$8</f>
        <v>0</v>
      </c>
      <c r="H22" s="200">
        <f>+'3.2 ASSOC INST1 (M$)'!H21/'3.2 ASSOC INST1 (USD) '!$D$8</f>
        <v>0</v>
      </c>
      <c r="I22" s="200">
        <f>+'3.2 ASSOC INST1 (M$)'!I21/'3.2 ASSOC INST1 (USD) '!$D$8</f>
        <v>0</v>
      </c>
      <c r="J22" s="200">
        <f>+'3.2 ASSOC INST1 (M$)'!J21/'3.2 ASSOC INST1 (USD) '!$D$8</f>
        <v>0</v>
      </c>
      <c r="K22" s="201">
        <f t="shared" si="3"/>
        <v>0</v>
      </c>
      <c r="L22" s="201">
        <f t="shared" si="4"/>
        <v>0</v>
      </c>
      <c r="M22" s="203">
        <f t="shared" si="2"/>
        <v>0</v>
      </c>
      <c r="N22" s="24"/>
    </row>
    <row r="23" spans="2:14" s="25" customFormat="1" ht="30" customHeight="1" x14ac:dyDescent="0.25">
      <c r="B23" s="23" t="s">
        <v>52</v>
      </c>
      <c r="C23" s="199">
        <f t="shared" ref="C23:H23" si="6">SUM(C24:C30)</f>
        <v>0</v>
      </c>
      <c r="D23" s="199">
        <f t="shared" si="6"/>
        <v>0</v>
      </c>
      <c r="E23" s="199">
        <f t="shared" si="6"/>
        <v>0</v>
      </c>
      <c r="F23" s="199">
        <f t="shared" si="6"/>
        <v>0</v>
      </c>
      <c r="G23" s="199">
        <f t="shared" si="6"/>
        <v>0</v>
      </c>
      <c r="H23" s="199">
        <f t="shared" si="6"/>
        <v>0</v>
      </c>
      <c r="I23" s="199">
        <f t="shared" ref="I23:J23" si="7">SUM(I24:I30)</f>
        <v>0</v>
      </c>
      <c r="J23" s="199">
        <f t="shared" si="7"/>
        <v>0</v>
      </c>
      <c r="K23" s="201">
        <f t="shared" si="3"/>
        <v>0</v>
      </c>
      <c r="L23" s="201">
        <f t="shared" si="4"/>
        <v>0</v>
      </c>
      <c r="M23" s="204">
        <f t="shared" ref="M23" si="8">+K23+L23</f>
        <v>0</v>
      </c>
      <c r="N23" s="24"/>
    </row>
    <row r="24" spans="2:14" s="25" customFormat="1" ht="30" customHeight="1" x14ac:dyDescent="0.25">
      <c r="B24" s="138" t="s">
        <v>51</v>
      </c>
      <c r="C24" s="200">
        <f>+'3.2 ASSOC INST1 (M$)'!C23/'3.2 ASSOC INST1 (USD) '!$D$8</f>
        <v>0</v>
      </c>
      <c r="D24" s="200">
        <f>+'3.2 ASSOC INST1 (M$)'!D23/'3.2 ASSOC INST1 (USD) '!$D$8</f>
        <v>0</v>
      </c>
      <c r="E24" s="200">
        <f>+'3.2 ASSOC INST1 (M$)'!E23/'3.2 ASSOC INST1 (USD) '!$D$8</f>
        <v>0</v>
      </c>
      <c r="F24" s="200">
        <f>+'3.2 ASSOC INST1 (M$)'!F23/'3.2 ASSOC INST1 (USD) '!$D$8</f>
        <v>0</v>
      </c>
      <c r="G24" s="200">
        <f>+'3.2 ASSOC INST1 (M$)'!G23/'3.2 ASSOC INST1 (USD) '!$D$8</f>
        <v>0</v>
      </c>
      <c r="H24" s="200">
        <f>+'3.2 ASSOC INST1 (M$)'!H23/'3.2 ASSOC INST1 (USD) '!$D$8</f>
        <v>0</v>
      </c>
      <c r="I24" s="200">
        <f>+'3.2 ASSOC INST1 (M$)'!I23/'3.2 ASSOC INST1 (USD) '!$D$8</f>
        <v>0</v>
      </c>
      <c r="J24" s="200">
        <f>+'3.2 ASSOC INST1 (M$)'!J23/'3.2 ASSOC INST1 (USD) '!$D$8</f>
        <v>0</v>
      </c>
      <c r="K24" s="201">
        <f t="shared" si="3"/>
        <v>0</v>
      </c>
      <c r="L24" s="201">
        <f t="shared" si="4"/>
        <v>0</v>
      </c>
      <c r="M24" s="199">
        <f>+K24+L24</f>
        <v>0</v>
      </c>
      <c r="N24" s="24"/>
    </row>
    <row r="25" spans="2:14" s="29" customFormat="1" ht="30" customHeight="1" x14ac:dyDescent="0.25">
      <c r="B25" s="138" t="s">
        <v>52</v>
      </c>
      <c r="C25" s="205">
        <f>+'3.2 ASSOC INST1 (M$)'!C24/'3.2 ASSOC INST1 (USD) '!$D$8</f>
        <v>0</v>
      </c>
      <c r="D25" s="205">
        <f>+'3.2 ASSOC INST1 (M$)'!D24/'3.2 ASSOC INST1 (USD) '!$D$8</f>
        <v>0</v>
      </c>
      <c r="E25" s="205">
        <f>+'3.2 ASSOC INST1 (M$)'!E24/'3.2 ASSOC INST1 (USD) '!$D$8</f>
        <v>0</v>
      </c>
      <c r="F25" s="205">
        <f>+'3.2 ASSOC INST1 (M$)'!F24/'3.2 ASSOC INST1 (USD) '!$D$8</f>
        <v>0</v>
      </c>
      <c r="G25" s="205">
        <f>+'3.2 ASSOC INST1 (M$)'!G24/'3.2 ASSOC INST1 (USD) '!$D$8</f>
        <v>0</v>
      </c>
      <c r="H25" s="205">
        <f>+'3.2 ASSOC INST1 (M$)'!H24/'3.2 ASSOC INST1 (USD) '!$D$8</f>
        <v>0</v>
      </c>
      <c r="I25" s="205">
        <f>+'3.2 ASSOC INST1 (M$)'!I24/'3.2 ASSOC INST1 (USD) '!$D$8</f>
        <v>0</v>
      </c>
      <c r="J25" s="205">
        <f>+'3.2 ASSOC INST1 (M$)'!J24/'3.2 ASSOC INST1 (USD) '!$D$8</f>
        <v>0</v>
      </c>
      <c r="K25" s="201">
        <f t="shared" si="3"/>
        <v>0</v>
      </c>
      <c r="L25" s="201">
        <f t="shared" si="4"/>
        <v>0</v>
      </c>
      <c r="M25" s="199">
        <f>+K25+L25</f>
        <v>0</v>
      </c>
      <c r="N25" s="28"/>
    </row>
    <row r="26" spans="2:14" s="25" customFormat="1" ht="30" customHeight="1" x14ac:dyDescent="0.25">
      <c r="B26" s="23" t="s">
        <v>54</v>
      </c>
      <c r="C26" s="185">
        <f>+'3.2 ASSOC INST1 (M$)'!C25/'3.2 ASSOC INST1 (USD) '!$D$8</f>
        <v>0</v>
      </c>
      <c r="D26" s="185">
        <f>+'3.2 ASSOC INST1 (M$)'!D25/'3.2 ASSOC INST1 (USD) '!$D$8</f>
        <v>0</v>
      </c>
      <c r="E26" s="185">
        <f>+'3.2 ASSOC INST1 (M$)'!E25/'3.2 ASSOC INST1 (USD) '!$D$8</f>
        <v>0</v>
      </c>
      <c r="F26" s="185">
        <f>+'3.2 ASSOC INST1 (M$)'!F25/'3.2 ASSOC INST1 (USD) '!$D$8</f>
        <v>0</v>
      </c>
      <c r="G26" s="185">
        <f>+'3.2 ASSOC INST1 (M$)'!G25/'3.2 ASSOC INST1 (USD) '!$D$8</f>
        <v>0</v>
      </c>
      <c r="H26" s="185">
        <f>+'3.2 ASSOC INST1 (M$)'!H25/'3.2 ASSOC INST1 (USD) '!$D$8</f>
        <v>0</v>
      </c>
      <c r="I26" s="185">
        <f>+'3.2 ASSOC INST1 (M$)'!I25/'3.2 ASSOC INST1 (USD) '!$D$8</f>
        <v>0</v>
      </c>
      <c r="J26" s="185">
        <f>+'3.2 ASSOC INST1 (M$)'!J25/'3.2 ASSOC INST1 (USD) '!$D$8</f>
        <v>0</v>
      </c>
      <c r="K26" s="201">
        <f t="shared" si="3"/>
        <v>0</v>
      </c>
      <c r="L26" s="201">
        <f t="shared" si="4"/>
        <v>0</v>
      </c>
      <c r="M26" s="199">
        <f>+K26+L26</f>
        <v>0</v>
      </c>
      <c r="N26" s="24"/>
    </row>
    <row r="27" spans="2:14" s="25" customFormat="1" ht="30" customHeight="1" x14ac:dyDescent="0.25">
      <c r="B27" s="23" t="s">
        <v>67</v>
      </c>
      <c r="C27" s="185">
        <f>+'3.2 ASSOC INST1 (M$)'!C26/'3.2 ASSOC INST1 (USD) '!$D$8</f>
        <v>0</v>
      </c>
      <c r="D27" s="185">
        <f>+'3.2 ASSOC INST1 (M$)'!D26/'3.2 ASSOC INST1 (USD) '!$D$8</f>
        <v>0</v>
      </c>
      <c r="E27" s="185">
        <f>+'3.2 ASSOC INST1 (M$)'!E26/'3.2 ASSOC INST1 (USD) '!$D$8</f>
        <v>0</v>
      </c>
      <c r="F27" s="185">
        <f>+'3.2 ASSOC INST1 (M$)'!F26/'3.2 ASSOC INST1 (USD) '!$D$8</f>
        <v>0</v>
      </c>
      <c r="G27" s="185">
        <f>+'3.2 ASSOC INST1 (M$)'!G26/'3.2 ASSOC INST1 (USD) '!$D$8</f>
        <v>0</v>
      </c>
      <c r="H27" s="185">
        <f>+'3.2 ASSOC INST1 (M$)'!H26/'3.2 ASSOC INST1 (USD) '!$D$8</f>
        <v>0</v>
      </c>
      <c r="I27" s="185">
        <f>+'3.2 ASSOC INST1 (M$)'!I26/'3.2 ASSOC INST1 (USD) '!$D$8</f>
        <v>0</v>
      </c>
      <c r="J27" s="185">
        <f>+'3.2 ASSOC INST1 (M$)'!J26/'3.2 ASSOC INST1 (USD) '!$D$8</f>
        <v>0</v>
      </c>
      <c r="K27" s="201">
        <f t="shared" si="3"/>
        <v>0</v>
      </c>
      <c r="L27" s="201">
        <f t="shared" si="4"/>
        <v>0</v>
      </c>
      <c r="M27" s="199">
        <f>+K27+L27</f>
        <v>0</v>
      </c>
      <c r="N27" s="24"/>
    </row>
    <row r="28" spans="2:14" s="25" customFormat="1" ht="30" customHeight="1" x14ac:dyDescent="0.25">
      <c r="B28" s="32" t="s">
        <v>50</v>
      </c>
      <c r="C28" s="206">
        <f t="shared" ref="C28:H28" si="9">+C14+SUM(C24:C27)</f>
        <v>0</v>
      </c>
      <c r="D28" s="206">
        <f t="shared" si="9"/>
        <v>0</v>
      </c>
      <c r="E28" s="206">
        <f t="shared" si="9"/>
        <v>0</v>
      </c>
      <c r="F28" s="206">
        <f t="shared" si="9"/>
        <v>0</v>
      </c>
      <c r="G28" s="206">
        <f t="shared" si="9"/>
        <v>0</v>
      </c>
      <c r="H28" s="206">
        <f t="shared" si="9"/>
        <v>0</v>
      </c>
      <c r="I28" s="206">
        <f t="shared" ref="I28:J28" si="10">+I14+SUM(I24:I27)</f>
        <v>0</v>
      </c>
      <c r="J28" s="206">
        <f t="shared" si="10"/>
        <v>0</v>
      </c>
      <c r="K28" s="206">
        <f>+C28+E28+G28+I28</f>
        <v>0</v>
      </c>
      <c r="L28" s="206">
        <f>+D28+F28+H28-J28</f>
        <v>0</v>
      </c>
      <c r="M28" s="206">
        <f>+K28+L28</f>
        <v>0</v>
      </c>
      <c r="N28" s="24"/>
    </row>
  </sheetData>
  <mergeCells count="13">
    <mergeCell ref="C6:M6"/>
    <mergeCell ref="C4:M4"/>
    <mergeCell ref="C5:M5"/>
    <mergeCell ref="B1:M1"/>
    <mergeCell ref="C3:M3"/>
    <mergeCell ref="B11:B13"/>
    <mergeCell ref="C11:M11"/>
    <mergeCell ref="C12:D12"/>
    <mergeCell ref="E12:F12"/>
    <mergeCell ref="G12:H12"/>
    <mergeCell ref="K12:L12"/>
    <mergeCell ref="M12:M13"/>
    <mergeCell ref="I12:J12"/>
  </mergeCells>
  <pageMargins left="0.25" right="0.25" top="0.75" bottom="0.75" header="0.3" footer="0.3"/>
  <pageSetup scale="6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28"/>
  <sheetViews>
    <sheetView view="pageBreakPreview" zoomScale="107" zoomScaleNormal="100" zoomScaleSheetLayoutView="107" workbookViewId="0">
      <selection activeCell="C10" sqref="C10:M10"/>
    </sheetView>
  </sheetViews>
  <sheetFormatPr baseColWidth="10" defaultColWidth="11.42578125" defaultRowHeight="11.25" x14ac:dyDescent="0.15"/>
  <cols>
    <col min="1" max="1" width="1.28515625" style="17" customWidth="1"/>
    <col min="2" max="2" width="33.28515625" style="17" customWidth="1"/>
    <col min="3" max="3" width="13.140625" style="17" customWidth="1"/>
    <col min="4" max="10" width="13.140625" style="34" customWidth="1"/>
    <col min="11" max="12" width="13.140625" style="35" customWidth="1"/>
    <col min="13" max="13" width="15.42578125" style="35" customWidth="1"/>
    <col min="14" max="14" width="2" style="3" customWidth="1"/>
    <col min="15" max="16384" width="11.42578125" style="17"/>
  </cols>
  <sheetData>
    <row r="1" spans="1:14" s="2" customFormat="1" ht="26.25" customHeight="1" x14ac:dyDescent="0.15">
      <c r="A1" s="1"/>
      <c r="B1" s="311" t="s">
        <v>64</v>
      </c>
      <c r="C1" s="311"/>
      <c r="D1" s="311"/>
      <c r="E1" s="311"/>
      <c r="F1" s="311"/>
      <c r="G1" s="311"/>
      <c r="H1" s="311"/>
      <c r="I1" s="311"/>
      <c r="J1" s="311"/>
      <c r="K1" s="311"/>
      <c r="L1" s="311"/>
      <c r="M1" s="311"/>
    </row>
    <row r="2" spans="1:14" s="8" customFormat="1" ht="12.75" customHeight="1" x14ac:dyDescent="0.15">
      <c r="A2" s="3"/>
      <c r="B2" s="4"/>
      <c r="C2" s="4"/>
      <c r="D2" s="5"/>
      <c r="E2" s="6"/>
      <c r="F2" s="6"/>
      <c r="G2" s="6"/>
      <c r="H2" s="6"/>
      <c r="I2" s="6"/>
      <c r="J2" s="6"/>
      <c r="K2" s="7"/>
      <c r="L2" s="7"/>
      <c r="M2" s="7"/>
    </row>
    <row r="3" spans="1:14" s="14" customFormat="1" ht="20.100000000000001" customHeight="1" x14ac:dyDescent="0.25">
      <c r="A3" s="9"/>
      <c r="B3" s="10" t="s">
        <v>2</v>
      </c>
      <c r="C3" s="392">
        <f>+'2. ANID BUDGET (USD)'!C3</f>
        <v>0</v>
      </c>
      <c r="D3" s="393"/>
      <c r="E3" s="393"/>
      <c r="F3" s="393"/>
      <c r="G3" s="393"/>
      <c r="H3" s="393"/>
      <c r="I3" s="393"/>
      <c r="J3" s="393"/>
      <c r="K3" s="393"/>
      <c r="L3" s="393"/>
      <c r="M3" s="394"/>
      <c r="N3" s="13"/>
    </row>
    <row r="4" spans="1:14" s="14" customFormat="1" ht="20.100000000000001" customHeight="1" x14ac:dyDescent="0.25">
      <c r="A4" s="9"/>
      <c r="B4" s="10" t="s">
        <v>0</v>
      </c>
      <c r="C4" s="392">
        <f>+'2. ANID BUDGET (USD)'!C4</f>
        <v>0</v>
      </c>
      <c r="D4" s="393"/>
      <c r="E4" s="393"/>
      <c r="F4" s="393"/>
      <c r="G4" s="393"/>
      <c r="H4" s="393"/>
      <c r="I4" s="393"/>
      <c r="J4" s="393"/>
      <c r="K4" s="393"/>
      <c r="L4" s="393"/>
      <c r="M4" s="394"/>
      <c r="N4" s="13"/>
    </row>
    <row r="5" spans="1:14" s="14" customFormat="1" ht="20.100000000000001" customHeight="1" x14ac:dyDescent="0.25">
      <c r="A5" s="9"/>
      <c r="B5" s="117" t="s">
        <v>38</v>
      </c>
      <c r="C5" s="392">
        <f>+'2. ANID BUDGET (USD)'!C5</f>
        <v>0</v>
      </c>
      <c r="D5" s="393"/>
      <c r="E5" s="393"/>
      <c r="F5" s="393"/>
      <c r="G5" s="393"/>
      <c r="H5" s="393"/>
      <c r="I5" s="393"/>
      <c r="J5" s="393"/>
      <c r="K5" s="393"/>
      <c r="L5" s="393"/>
      <c r="M5" s="394"/>
      <c r="N5" s="13"/>
    </row>
    <row r="6" spans="1:14" s="14" customFormat="1" ht="20.100000000000001" customHeight="1" x14ac:dyDescent="0.25">
      <c r="A6" s="9"/>
      <c r="B6" s="117" t="s">
        <v>62</v>
      </c>
      <c r="C6" s="395">
        <f>+'2. ANID BUDGET (USD)'!C7</f>
        <v>0</v>
      </c>
      <c r="D6" s="396"/>
      <c r="E6" s="396"/>
      <c r="F6" s="396"/>
      <c r="G6" s="396"/>
      <c r="H6" s="396"/>
      <c r="I6" s="396"/>
      <c r="J6" s="396"/>
      <c r="K6" s="396"/>
      <c r="L6" s="396"/>
      <c r="M6" s="397"/>
      <c r="N6" s="13"/>
    </row>
    <row r="7" spans="1:14" ht="5.65" customHeight="1" x14ac:dyDescent="0.15">
      <c r="A7" s="3"/>
      <c r="B7" s="15"/>
      <c r="C7" s="15"/>
      <c r="D7" s="16"/>
      <c r="E7" s="16"/>
      <c r="F7" s="16"/>
      <c r="G7" s="16"/>
      <c r="H7" s="16"/>
      <c r="I7" s="16"/>
      <c r="J7" s="16"/>
      <c r="K7" s="1"/>
      <c r="L7" s="1"/>
      <c r="M7" s="1"/>
    </row>
    <row r="8" spans="1:14" ht="18.399999999999999" customHeight="1" x14ac:dyDescent="0.15">
      <c r="A8" s="3"/>
      <c r="B8" s="128" t="s">
        <v>79</v>
      </c>
      <c r="C8" s="129"/>
      <c r="D8" s="129">
        <f>+'3. TOTAL FINANC CONTRIB (USD) '!D12</f>
        <v>880</v>
      </c>
      <c r="E8" s="130" t="s">
        <v>80</v>
      </c>
      <c r="F8" s="16"/>
      <c r="G8" s="16"/>
      <c r="H8" s="16"/>
      <c r="I8" s="16"/>
      <c r="J8" s="16"/>
      <c r="K8" s="1"/>
      <c r="L8" s="1"/>
      <c r="M8" s="1"/>
    </row>
    <row r="9" spans="1:14" ht="4.7" customHeight="1" x14ac:dyDescent="0.15">
      <c r="A9" s="3"/>
      <c r="B9" s="15"/>
      <c r="C9" s="15"/>
      <c r="D9" s="16"/>
      <c r="E9" s="16"/>
      <c r="F9" s="16"/>
      <c r="G9" s="16"/>
      <c r="H9" s="16"/>
      <c r="I9" s="16"/>
      <c r="J9" s="16"/>
      <c r="K9" s="1"/>
      <c r="L9" s="1"/>
      <c r="M9" s="1"/>
    </row>
    <row r="10" spans="1:14" ht="17.25" customHeight="1" x14ac:dyDescent="0.15">
      <c r="A10" s="3"/>
      <c r="B10" s="56" t="s">
        <v>89</v>
      </c>
      <c r="C10" s="1"/>
      <c r="D10" s="16"/>
      <c r="E10" s="16"/>
      <c r="F10" s="16"/>
      <c r="G10" s="16"/>
      <c r="H10" s="16"/>
      <c r="I10" s="16"/>
      <c r="J10" s="16"/>
      <c r="K10" s="1"/>
      <c r="L10" s="1"/>
      <c r="M10" s="1"/>
    </row>
    <row r="11" spans="1:14" s="18" customFormat="1" ht="20.25" customHeight="1" x14ac:dyDescent="0.25">
      <c r="A11" s="9"/>
      <c r="B11" s="408" t="s">
        <v>40</v>
      </c>
      <c r="C11" s="399" t="s">
        <v>3</v>
      </c>
      <c r="D11" s="400"/>
      <c r="E11" s="400"/>
      <c r="F11" s="400"/>
      <c r="G11" s="400"/>
      <c r="H11" s="400"/>
      <c r="I11" s="400"/>
      <c r="J11" s="400"/>
      <c r="K11" s="400"/>
      <c r="L11" s="400"/>
      <c r="M11" s="401"/>
      <c r="N11" s="9"/>
    </row>
    <row r="12" spans="1:14" s="18" customFormat="1" ht="27" customHeight="1" x14ac:dyDescent="0.25">
      <c r="A12" s="9"/>
      <c r="B12" s="409"/>
      <c r="C12" s="388" t="s">
        <v>7</v>
      </c>
      <c r="D12" s="389"/>
      <c r="E12" s="388" t="s">
        <v>8</v>
      </c>
      <c r="F12" s="389"/>
      <c r="G12" s="388" t="s">
        <v>9</v>
      </c>
      <c r="H12" s="389"/>
      <c r="I12" s="388" t="s">
        <v>106</v>
      </c>
      <c r="J12" s="389"/>
      <c r="K12" s="388" t="s">
        <v>1</v>
      </c>
      <c r="L12" s="389"/>
      <c r="M12" s="390" t="s">
        <v>1</v>
      </c>
      <c r="N12" s="9"/>
    </row>
    <row r="13" spans="1:14" s="18" customFormat="1" ht="22.5" x14ac:dyDescent="0.25">
      <c r="A13" s="9"/>
      <c r="B13" s="410"/>
      <c r="C13" s="21" t="s">
        <v>4</v>
      </c>
      <c r="D13" s="22" t="s">
        <v>5</v>
      </c>
      <c r="E13" s="21" t="s">
        <v>4</v>
      </c>
      <c r="F13" s="22" t="s">
        <v>5</v>
      </c>
      <c r="G13" s="21" t="s">
        <v>4</v>
      </c>
      <c r="H13" s="22" t="s">
        <v>5</v>
      </c>
      <c r="I13" s="21" t="s">
        <v>4</v>
      </c>
      <c r="J13" s="22" t="s">
        <v>5</v>
      </c>
      <c r="K13" s="21" t="s">
        <v>4</v>
      </c>
      <c r="L13" s="22" t="s">
        <v>5</v>
      </c>
      <c r="M13" s="391"/>
      <c r="N13" s="9"/>
    </row>
    <row r="14" spans="1:14" s="25" customFormat="1" ht="30" customHeight="1" x14ac:dyDescent="0.25">
      <c r="B14" s="23" t="s">
        <v>12</v>
      </c>
      <c r="C14" s="199">
        <f t="shared" ref="C14:M14" si="0">SUM(C15:C22)</f>
        <v>0</v>
      </c>
      <c r="D14" s="199">
        <f t="shared" si="0"/>
        <v>0</v>
      </c>
      <c r="E14" s="199">
        <f t="shared" si="0"/>
        <v>0</v>
      </c>
      <c r="F14" s="199">
        <f t="shared" si="0"/>
        <v>0</v>
      </c>
      <c r="G14" s="199">
        <f t="shared" si="0"/>
        <v>0</v>
      </c>
      <c r="H14" s="199">
        <f t="shared" si="0"/>
        <v>0</v>
      </c>
      <c r="I14" s="199">
        <f t="shared" ref="I14:J14" si="1">SUM(I15:I22)</f>
        <v>0</v>
      </c>
      <c r="J14" s="199">
        <f t="shared" si="1"/>
        <v>0</v>
      </c>
      <c r="K14" s="199">
        <f t="shared" si="0"/>
        <v>0</v>
      </c>
      <c r="L14" s="199">
        <f t="shared" si="0"/>
        <v>0</v>
      </c>
      <c r="M14" s="199">
        <f t="shared" si="0"/>
        <v>0</v>
      </c>
      <c r="N14" s="24"/>
    </row>
    <row r="15" spans="1:14" s="25" customFormat="1" ht="30" customHeight="1" x14ac:dyDescent="0.25">
      <c r="B15" s="30" t="s">
        <v>13</v>
      </c>
      <c r="C15" s="200">
        <f>+'3.2 ASSOC INT2 (M$)'!C14/'3.2 ASSOC INT2 (USD)'!$D$8</f>
        <v>0</v>
      </c>
      <c r="D15" s="200">
        <f>+'3.2 ASSOC INT2 (M$)'!D14/'3.2 ASSOC INT2 (USD)'!$D$8</f>
        <v>0</v>
      </c>
      <c r="E15" s="200">
        <f>+'3.2 ASSOC INT2 (M$)'!E14/'3.2 ASSOC INT2 (USD)'!$D$8</f>
        <v>0</v>
      </c>
      <c r="F15" s="200">
        <f>+'3.2 ASSOC INT2 (M$)'!F14/'3.2 ASSOC INT2 (USD)'!$D$8</f>
        <v>0</v>
      </c>
      <c r="G15" s="200">
        <f>+'3.2 ASSOC INT2 (M$)'!G14/'3.2 ASSOC INT2 (USD)'!$D$8</f>
        <v>0</v>
      </c>
      <c r="H15" s="200">
        <f>+'3.2 ASSOC INT2 (M$)'!H14/'3.2 ASSOC INT2 (USD)'!$D$8</f>
        <v>0</v>
      </c>
      <c r="I15" s="200">
        <f>+'3.2 ASSOC INT2 (M$)'!I14/'3.2 ASSOC INT2 (USD)'!$D$8</f>
        <v>0</v>
      </c>
      <c r="J15" s="200">
        <f>+'3.2 ASSOC INT2 (M$)'!J14/'3.2 ASSOC INT2 (USD)'!$D$8</f>
        <v>0</v>
      </c>
      <c r="K15" s="201">
        <f>+C15+E15+G15+I15</f>
        <v>0</v>
      </c>
      <c r="L15" s="201">
        <f>+D15+F15+H15+J15</f>
        <v>0</v>
      </c>
      <c r="M15" s="201">
        <f t="shared" ref="M15:M22" si="2">+K15+L15</f>
        <v>0</v>
      </c>
      <c r="N15" s="24"/>
    </row>
    <row r="16" spans="1:14" s="25" customFormat="1" ht="30" customHeight="1" x14ac:dyDescent="0.25">
      <c r="B16" s="30" t="str">
        <f>+'2.1 PERSONNEL (USD)'!B22</f>
        <v xml:space="preserve">Postdocs </v>
      </c>
      <c r="C16" s="200">
        <f>+'3.2 ASSOC INT2 (M$)'!C15/'3.2 ASSOC INT2 (USD)'!$D$8</f>
        <v>0</v>
      </c>
      <c r="D16" s="200">
        <f>+'3.2 ASSOC INT2 (M$)'!D15/'3.2 ASSOC INT2 (USD)'!$D$8</f>
        <v>0</v>
      </c>
      <c r="E16" s="200">
        <f>+'3.2 ASSOC INT2 (M$)'!E15/'3.2 ASSOC INT2 (USD)'!$D$8</f>
        <v>0</v>
      </c>
      <c r="F16" s="200">
        <f>+'3.2 ASSOC INT2 (M$)'!F15/'3.2 ASSOC INT2 (USD)'!$D$8</f>
        <v>0</v>
      </c>
      <c r="G16" s="200">
        <f>+'3.2 ASSOC INT2 (M$)'!G15/'3.2 ASSOC INT2 (USD)'!$D$8</f>
        <v>0</v>
      </c>
      <c r="H16" s="200">
        <f>+'3.2 ASSOC INT2 (M$)'!H15/'3.2 ASSOC INT2 (USD)'!$D$8</f>
        <v>0</v>
      </c>
      <c r="I16" s="200">
        <f>+'3.2 ASSOC INT2 (M$)'!I15/'3.2 ASSOC INT2 (USD)'!$D$8</f>
        <v>0</v>
      </c>
      <c r="J16" s="200">
        <f>+'3.2 ASSOC INT2 (M$)'!J15/'3.2 ASSOC INT2 (USD)'!$D$8</f>
        <v>0</v>
      </c>
      <c r="K16" s="201">
        <f t="shared" ref="K16:K27" si="3">+C16+E16+G16+I16</f>
        <v>0</v>
      </c>
      <c r="L16" s="201">
        <f t="shared" ref="L16:L27" si="4">+D16+F16+H16+J16</f>
        <v>0</v>
      </c>
      <c r="M16" s="202">
        <f t="shared" si="2"/>
        <v>0</v>
      </c>
      <c r="N16" s="24"/>
    </row>
    <row r="17" spans="2:14" s="25" customFormat="1" ht="30" customHeight="1" x14ac:dyDescent="0.25">
      <c r="B17" s="30" t="str">
        <f>+'2.1 PERSONNEL (USD)'!B23</f>
        <v>Phd Thesis Students</v>
      </c>
      <c r="C17" s="200">
        <f>+'3.2 ASSOC INT2 (M$)'!C16/'3.2 ASSOC INT2 (USD)'!$D$8</f>
        <v>0</v>
      </c>
      <c r="D17" s="200">
        <f>+'3.2 ASSOC INT2 (M$)'!D16/'3.2 ASSOC INT2 (USD)'!$D$8</f>
        <v>0</v>
      </c>
      <c r="E17" s="200">
        <f>+'3.2 ASSOC INT2 (M$)'!E16/'3.2 ASSOC INT2 (USD)'!$D$8</f>
        <v>0</v>
      </c>
      <c r="F17" s="200">
        <f>+'3.2 ASSOC INT2 (M$)'!F16/'3.2 ASSOC INT2 (USD)'!$D$8</f>
        <v>0</v>
      </c>
      <c r="G17" s="200">
        <f>+'3.2 ASSOC INT2 (M$)'!G16/'3.2 ASSOC INT2 (USD)'!$D$8</f>
        <v>0</v>
      </c>
      <c r="H17" s="200">
        <f>+'3.2 ASSOC INT2 (M$)'!H16/'3.2 ASSOC INT2 (USD)'!$D$8</f>
        <v>0</v>
      </c>
      <c r="I17" s="200">
        <f>+'3.2 ASSOC INT2 (M$)'!I16/'3.2 ASSOC INT2 (USD)'!$D$8</f>
        <v>0</v>
      </c>
      <c r="J17" s="200">
        <f>+'3.2 ASSOC INT2 (M$)'!J16/'3.2 ASSOC INT2 (USD)'!$D$8</f>
        <v>0</v>
      </c>
      <c r="K17" s="201">
        <f t="shared" si="3"/>
        <v>0</v>
      </c>
      <c r="L17" s="201">
        <f t="shared" si="4"/>
        <v>0</v>
      </c>
      <c r="M17" s="202">
        <f t="shared" si="2"/>
        <v>0</v>
      </c>
      <c r="N17" s="24"/>
    </row>
    <row r="18" spans="2:14" s="25" customFormat="1" ht="30" customHeight="1" x14ac:dyDescent="0.25">
      <c r="B18" s="30" t="str">
        <f>+'2.1 PERSONNEL (USD)'!B24</f>
        <v>Master Thesis Students</v>
      </c>
      <c r="C18" s="200">
        <f>+'3.2 ASSOC INT2 (M$)'!C17/'3.2 ASSOC INT2 (USD)'!$D$8</f>
        <v>0</v>
      </c>
      <c r="D18" s="200">
        <f>+'3.2 ASSOC INT2 (M$)'!D17/'3.2 ASSOC INT2 (USD)'!$D$8</f>
        <v>0</v>
      </c>
      <c r="E18" s="200">
        <f>+'3.2 ASSOC INT2 (M$)'!E17/'3.2 ASSOC INT2 (USD)'!$D$8</f>
        <v>0</v>
      </c>
      <c r="F18" s="200">
        <f>+'3.2 ASSOC INT2 (M$)'!F17/'3.2 ASSOC INT2 (USD)'!$D$8</f>
        <v>0</v>
      </c>
      <c r="G18" s="200">
        <f>+'3.2 ASSOC INT2 (M$)'!G17/'3.2 ASSOC INT2 (USD)'!$D$8</f>
        <v>0</v>
      </c>
      <c r="H18" s="200">
        <f>+'3.2 ASSOC INT2 (M$)'!H17/'3.2 ASSOC INT2 (USD)'!$D$8</f>
        <v>0</v>
      </c>
      <c r="I18" s="200">
        <f>+'3.2 ASSOC INT2 (M$)'!I17/'3.2 ASSOC INT2 (USD)'!$D$8</f>
        <v>0</v>
      </c>
      <c r="J18" s="200">
        <f>+'3.2 ASSOC INT2 (M$)'!J17/'3.2 ASSOC INT2 (USD)'!$D$8</f>
        <v>0</v>
      </c>
      <c r="K18" s="201">
        <f t="shared" si="3"/>
        <v>0</v>
      </c>
      <c r="L18" s="201">
        <f t="shared" si="4"/>
        <v>0</v>
      </c>
      <c r="M18" s="202">
        <f t="shared" ref="M18" si="5">+K18+L18</f>
        <v>0</v>
      </c>
      <c r="N18" s="24"/>
    </row>
    <row r="19" spans="2:14" s="25" customFormat="1" ht="30" customHeight="1" x14ac:dyDescent="0.25">
      <c r="B19" s="30" t="str">
        <f>+'2.1 PERSONNEL (USD)'!B25</f>
        <v>Undergraduated Thesis Students</v>
      </c>
      <c r="C19" s="200">
        <f>+'3.2 ASSOC INT2 (M$)'!C18/'3.2 ASSOC INT2 (USD)'!$D$8</f>
        <v>0</v>
      </c>
      <c r="D19" s="200">
        <f>+'3.2 ASSOC INT2 (M$)'!D18/'3.2 ASSOC INT2 (USD)'!$D$8</f>
        <v>0</v>
      </c>
      <c r="E19" s="200">
        <f>+'3.2 ASSOC INT2 (M$)'!E18/'3.2 ASSOC INT2 (USD)'!$D$8</f>
        <v>0</v>
      </c>
      <c r="F19" s="200">
        <f>+'3.2 ASSOC INT2 (M$)'!F18/'3.2 ASSOC INT2 (USD)'!$D$8</f>
        <v>0</v>
      </c>
      <c r="G19" s="200">
        <f>+'3.2 ASSOC INT2 (M$)'!G18/'3.2 ASSOC INT2 (USD)'!$D$8</f>
        <v>0</v>
      </c>
      <c r="H19" s="200">
        <f>+'3.2 ASSOC INT2 (M$)'!H18/'3.2 ASSOC INT2 (USD)'!$D$8</f>
        <v>0</v>
      </c>
      <c r="I19" s="200">
        <f>+'3.2 ASSOC INT2 (M$)'!I18/'3.2 ASSOC INT2 (USD)'!$D$8</f>
        <v>0</v>
      </c>
      <c r="J19" s="200">
        <f>+'3.2 ASSOC INT2 (M$)'!J18/'3.2 ASSOC INT2 (USD)'!$D$8</f>
        <v>0</v>
      </c>
      <c r="K19" s="201">
        <f t="shared" si="3"/>
        <v>0</v>
      </c>
      <c r="L19" s="201">
        <f t="shared" si="4"/>
        <v>0</v>
      </c>
      <c r="M19" s="202">
        <f t="shared" si="2"/>
        <v>0</v>
      </c>
      <c r="N19" s="24"/>
    </row>
    <row r="20" spans="2:14" s="25" customFormat="1" ht="30" customHeight="1" x14ac:dyDescent="0.25">
      <c r="B20" s="30" t="str">
        <f>+'2.1 PERSONNEL (USD)'!B27</f>
        <v>Professionals and Technicians</v>
      </c>
      <c r="C20" s="200">
        <f>+'3.2 ASSOC INT2 (M$)'!C19/'3.2 ASSOC INT2 (USD)'!$D$8</f>
        <v>0</v>
      </c>
      <c r="D20" s="200">
        <f>+'3.2 ASSOC INT2 (M$)'!D19/'3.2 ASSOC INT2 (USD)'!$D$8</f>
        <v>0</v>
      </c>
      <c r="E20" s="200">
        <f>+'3.2 ASSOC INT2 (M$)'!E19/'3.2 ASSOC INT2 (USD)'!$D$8</f>
        <v>0</v>
      </c>
      <c r="F20" s="200">
        <f>+'3.2 ASSOC INT2 (M$)'!F19/'3.2 ASSOC INT2 (USD)'!$D$8</f>
        <v>0</v>
      </c>
      <c r="G20" s="200">
        <f>+'3.2 ASSOC INT2 (M$)'!G19/'3.2 ASSOC INT2 (USD)'!$D$8</f>
        <v>0</v>
      </c>
      <c r="H20" s="200">
        <f>+'3.2 ASSOC INT2 (M$)'!H19/'3.2 ASSOC INT2 (USD)'!$D$8</f>
        <v>0</v>
      </c>
      <c r="I20" s="200">
        <f>+'3.2 ASSOC INT2 (M$)'!I19/'3.2 ASSOC INT2 (USD)'!$D$8</f>
        <v>0</v>
      </c>
      <c r="J20" s="200">
        <f>+'3.2 ASSOC INT2 (M$)'!J19/'3.2 ASSOC INT2 (USD)'!$D$8</f>
        <v>0</v>
      </c>
      <c r="K20" s="201">
        <f t="shared" si="3"/>
        <v>0</v>
      </c>
      <c r="L20" s="201">
        <f t="shared" si="4"/>
        <v>0</v>
      </c>
      <c r="M20" s="202">
        <f t="shared" si="2"/>
        <v>0</v>
      </c>
      <c r="N20" s="24"/>
    </row>
    <row r="21" spans="2:14" s="25" customFormat="1" ht="30" customHeight="1" x14ac:dyDescent="0.25">
      <c r="B21" s="30" t="str">
        <f>+'2.1 PERSONNEL (USD)'!B28</f>
        <v>Project Administrative Staff</v>
      </c>
      <c r="C21" s="200">
        <f>+'3.2 ASSOC INT2 (M$)'!C20/'3.2 ASSOC INT2 (USD)'!$D$8</f>
        <v>0</v>
      </c>
      <c r="D21" s="200">
        <f>+'3.2 ASSOC INT2 (M$)'!D20/'3.2 ASSOC INT2 (USD)'!$D$8</f>
        <v>0</v>
      </c>
      <c r="E21" s="200">
        <f>+'3.2 ASSOC INT2 (M$)'!E20/'3.2 ASSOC INT2 (USD)'!$D$8</f>
        <v>0</v>
      </c>
      <c r="F21" s="200">
        <f>+'3.2 ASSOC INT2 (M$)'!F20/'3.2 ASSOC INT2 (USD)'!$D$8</f>
        <v>0</v>
      </c>
      <c r="G21" s="200">
        <f>+'3.2 ASSOC INT2 (M$)'!G20/'3.2 ASSOC INT2 (USD)'!$D$8</f>
        <v>0</v>
      </c>
      <c r="H21" s="200">
        <f>+'3.2 ASSOC INT2 (M$)'!H20/'3.2 ASSOC INT2 (USD)'!$D$8</f>
        <v>0</v>
      </c>
      <c r="I21" s="200">
        <f>+'3.2 ASSOC INT2 (M$)'!I20/'3.2 ASSOC INT2 (USD)'!$D$8</f>
        <v>0</v>
      </c>
      <c r="J21" s="200">
        <f>+'3.2 ASSOC INT2 (M$)'!J20/'3.2 ASSOC INT2 (USD)'!$D$8</f>
        <v>0</v>
      </c>
      <c r="K21" s="201">
        <f t="shared" si="3"/>
        <v>0</v>
      </c>
      <c r="L21" s="201">
        <f t="shared" si="4"/>
        <v>0</v>
      </c>
      <c r="M21" s="202">
        <f t="shared" si="2"/>
        <v>0</v>
      </c>
      <c r="N21" s="24"/>
    </row>
    <row r="22" spans="2:14" s="25" customFormat="1" ht="30" customHeight="1" x14ac:dyDescent="0.25">
      <c r="B22" s="30" t="str">
        <f>+'2.1 PERSONNEL (USD)'!B29</f>
        <v>Research Assistants</v>
      </c>
      <c r="C22" s="200">
        <f>+'3.2 ASSOC INT2 (M$)'!C21/'3.2 ASSOC INT2 (USD)'!$D$8</f>
        <v>0</v>
      </c>
      <c r="D22" s="200">
        <f>+'3.2 ASSOC INT2 (M$)'!D21/'3.2 ASSOC INT2 (USD)'!$D$8</f>
        <v>0</v>
      </c>
      <c r="E22" s="200">
        <f>+'3.2 ASSOC INT2 (M$)'!E21/'3.2 ASSOC INT2 (USD)'!$D$8</f>
        <v>0</v>
      </c>
      <c r="F22" s="200">
        <f>+'3.2 ASSOC INT2 (M$)'!F21/'3.2 ASSOC INT2 (USD)'!$D$8</f>
        <v>0</v>
      </c>
      <c r="G22" s="200">
        <f>+'3.2 ASSOC INT2 (M$)'!G21/'3.2 ASSOC INT2 (USD)'!$D$8</f>
        <v>0</v>
      </c>
      <c r="H22" s="200">
        <f>+'3.2 ASSOC INT2 (M$)'!H21/'3.2 ASSOC INT2 (USD)'!$D$8</f>
        <v>0</v>
      </c>
      <c r="I22" s="200">
        <f>+'3.2 ASSOC INT2 (M$)'!I21/'3.2 ASSOC INT2 (USD)'!$D$8</f>
        <v>0</v>
      </c>
      <c r="J22" s="200">
        <f>+'3.2 ASSOC INT2 (M$)'!J21/'3.2 ASSOC INT2 (USD)'!$D$8</f>
        <v>0</v>
      </c>
      <c r="K22" s="201">
        <f t="shared" si="3"/>
        <v>0</v>
      </c>
      <c r="L22" s="201">
        <f t="shared" si="4"/>
        <v>0</v>
      </c>
      <c r="M22" s="203">
        <f t="shared" si="2"/>
        <v>0</v>
      </c>
      <c r="N22" s="24"/>
    </row>
    <row r="23" spans="2:14" s="25" customFormat="1" ht="30" customHeight="1" x14ac:dyDescent="0.25">
      <c r="B23" s="23" t="s">
        <v>52</v>
      </c>
      <c r="C23" s="199">
        <f>+C24+C25</f>
        <v>0</v>
      </c>
      <c r="D23" s="199">
        <f t="shared" ref="D23:H23" si="6">+D24+D25</f>
        <v>0</v>
      </c>
      <c r="E23" s="199">
        <f t="shared" si="6"/>
        <v>0</v>
      </c>
      <c r="F23" s="199">
        <f t="shared" si="6"/>
        <v>0</v>
      </c>
      <c r="G23" s="199">
        <f t="shared" si="6"/>
        <v>0</v>
      </c>
      <c r="H23" s="199">
        <f t="shared" si="6"/>
        <v>0</v>
      </c>
      <c r="I23" s="199">
        <f t="shared" ref="I23:J23" si="7">+I24+I25</f>
        <v>0</v>
      </c>
      <c r="J23" s="199">
        <f t="shared" si="7"/>
        <v>0</v>
      </c>
      <c r="K23" s="201">
        <f t="shared" si="3"/>
        <v>0</v>
      </c>
      <c r="L23" s="201">
        <f t="shared" si="4"/>
        <v>0</v>
      </c>
      <c r="M23" s="204">
        <f t="shared" ref="M23" si="8">+K23+L23</f>
        <v>0</v>
      </c>
      <c r="N23" s="24"/>
    </row>
    <row r="24" spans="2:14" s="25" customFormat="1" ht="30" customHeight="1" x14ac:dyDescent="0.25">
      <c r="B24" s="138" t="s">
        <v>51</v>
      </c>
      <c r="C24" s="200">
        <f>+'3.2 ASSOC INT2 (M$)'!C23/'3.2 ASSOC INT2 (USD)'!$D$8</f>
        <v>0</v>
      </c>
      <c r="D24" s="200">
        <f>+'3.2 ASSOC INT2 (M$)'!D23/'3.2 ASSOC INT2 (USD)'!$D$8</f>
        <v>0</v>
      </c>
      <c r="E24" s="200">
        <f>+'3.2 ASSOC INT2 (M$)'!E23/'3.2 ASSOC INT2 (USD)'!$D$8</f>
        <v>0</v>
      </c>
      <c r="F24" s="200">
        <f>+'3.2 ASSOC INT2 (M$)'!F23/'3.2 ASSOC INT2 (USD)'!$D$8</f>
        <v>0</v>
      </c>
      <c r="G24" s="200">
        <f>+'3.2 ASSOC INT2 (M$)'!G23/'3.2 ASSOC INT2 (USD)'!$D$8</f>
        <v>0</v>
      </c>
      <c r="H24" s="200">
        <f>+'3.2 ASSOC INT2 (M$)'!H23/'3.2 ASSOC INT2 (USD)'!$D$8</f>
        <v>0</v>
      </c>
      <c r="I24" s="200">
        <f>+'3.2 ASSOC INT2 (M$)'!I23/'3.2 ASSOC INT2 (USD)'!$D$8</f>
        <v>0</v>
      </c>
      <c r="J24" s="200">
        <f>+'3.2 ASSOC INT2 (M$)'!J23/'3.2 ASSOC INT2 (USD)'!$D$8</f>
        <v>0</v>
      </c>
      <c r="K24" s="201">
        <f t="shared" si="3"/>
        <v>0</v>
      </c>
      <c r="L24" s="201">
        <f t="shared" si="4"/>
        <v>0</v>
      </c>
      <c r="M24" s="199">
        <f>+K24+L24</f>
        <v>0</v>
      </c>
      <c r="N24" s="24"/>
    </row>
    <row r="25" spans="2:14" s="29" customFormat="1" ht="30" customHeight="1" x14ac:dyDescent="0.25">
      <c r="B25" s="138" t="s">
        <v>52</v>
      </c>
      <c r="C25" s="205">
        <f>+'3.2 ASSOC INT2 (M$)'!C24/'3.2 ASSOC INT2 (USD)'!$D$8</f>
        <v>0</v>
      </c>
      <c r="D25" s="205">
        <f>+'3.2 ASSOC INT2 (M$)'!D24/'3.2 ASSOC INT2 (USD)'!$D$8</f>
        <v>0</v>
      </c>
      <c r="E25" s="205">
        <f>+'3.2 ASSOC INT2 (M$)'!E24/'3.2 ASSOC INT2 (USD)'!$D$8</f>
        <v>0</v>
      </c>
      <c r="F25" s="205">
        <f>+'3.2 ASSOC INT2 (M$)'!F24/'3.2 ASSOC INT2 (USD)'!$D$8</f>
        <v>0</v>
      </c>
      <c r="G25" s="205">
        <f>+'3.2 ASSOC INT2 (M$)'!G24/'3.2 ASSOC INT2 (USD)'!$D$8</f>
        <v>0</v>
      </c>
      <c r="H25" s="205">
        <f>+'3.2 ASSOC INT2 (M$)'!H24/'3.2 ASSOC INT2 (USD)'!$D$8</f>
        <v>0</v>
      </c>
      <c r="I25" s="205">
        <f>+'3.2 ASSOC INT2 (M$)'!I24/'3.2 ASSOC INT2 (USD)'!$D$8</f>
        <v>0</v>
      </c>
      <c r="J25" s="205">
        <f>+'3.2 ASSOC INT2 (M$)'!J24/'3.2 ASSOC INT2 (USD)'!$D$8</f>
        <v>0</v>
      </c>
      <c r="K25" s="201">
        <f t="shared" si="3"/>
        <v>0</v>
      </c>
      <c r="L25" s="201">
        <f t="shared" si="4"/>
        <v>0</v>
      </c>
      <c r="M25" s="199">
        <f>+K25+L25</f>
        <v>0</v>
      </c>
      <c r="N25" s="28"/>
    </row>
    <row r="26" spans="2:14" s="25" customFormat="1" ht="30" customHeight="1" x14ac:dyDescent="0.25">
      <c r="B26" s="23" t="s">
        <v>54</v>
      </c>
      <c r="C26" s="185">
        <f>+'3.2 ASSOC INT2 (M$)'!C25/'3.2 ASSOC INT2 (USD)'!$D$8</f>
        <v>0</v>
      </c>
      <c r="D26" s="185">
        <f>+'3.2 ASSOC INT2 (M$)'!D25/'3.2 ASSOC INT2 (USD)'!$D$8</f>
        <v>0</v>
      </c>
      <c r="E26" s="185">
        <f>+'3.2 ASSOC INT2 (M$)'!E25/'3.2 ASSOC INT2 (USD)'!$D$8</f>
        <v>0</v>
      </c>
      <c r="F26" s="185">
        <f>+'3.2 ASSOC INT2 (M$)'!F25/'3.2 ASSOC INT2 (USD)'!$D$8</f>
        <v>0</v>
      </c>
      <c r="G26" s="185">
        <f>+'3.2 ASSOC INT2 (M$)'!G25/'3.2 ASSOC INT2 (USD)'!$D$8</f>
        <v>0</v>
      </c>
      <c r="H26" s="185">
        <f>+'3.2 ASSOC INT2 (M$)'!H25/'3.2 ASSOC INT2 (USD)'!$D$8</f>
        <v>0</v>
      </c>
      <c r="I26" s="185">
        <f>+'3.2 ASSOC INT2 (M$)'!I25/'3.2 ASSOC INT2 (USD)'!$D$8</f>
        <v>0</v>
      </c>
      <c r="J26" s="185">
        <f>+'3.2 ASSOC INT2 (M$)'!J25/'3.2 ASSOC INT2 (USD)'!$D$8</f>
        <v>0</v>
      </c>
      <c r="K26" s="201">
        <f t="shared" si="3"/>
        <v>0</v>
      </c>
      <c r="L26" s="201">
        <f t="shared" si="4"/>
        <v>0</v>
      </c>
      <c r="M26" s="199">
        <f>+K26+L26</f>
        <v>0</v>
      </c>
      <c r="N26" s="24"/>
    </row>
    <row r="27" spans="2:14" s="25" customFormat="1" ht="30" customHeight="1" x14ac:dyDescent="0.25">
      <c r="B27" s="23" t="s">
        <v>67</v>
      </c>
      <c r="C27" s="185">
        <f>+'3.2 ASSOC INT2 (M$)'!C26/'3.2 ASSOC INT2 (USD)'!$D$8</f>
        <v>0</v>
      </c>
      <c r="D27" s="185">
        <f>+'3.2 ASSOC INT2 (M$)'!D26/'3.2 ASSOC INT2 (USD)'!$D$8</f>
        <v>0</v>
      </c>
      <c r="E27" s="185">
        <f>+'3.2 ASSOC INT2 (M$)'!E26/'3.2 ASSOC INT2 (USD)'!$D$8</f>
        <v>0</v>
      </c>
      <c r="F27" s="185">
        <f>+'3.2 ASSOC INT2 (M$)'!F26/'3.2 ASSOC INT2 (USD)'!$D$8</f>
        <v>0</v>
      </c>
      <c r="G27" s="185">
        <f>+'3.2 ASSOC INT2 (M$)'!G26/'3.2 ASSOC INT2 (USD)'!$D$8</f>
        <v>0</v>
      </c>
      <c r="H27" s="185">
        <f>+'3.2 ASSOC INT2 (M$)'!H26/'3.2 ASSOC INT2 (USD)'!$D$8</f>
        <v>0</v>
      </c>
      <c r="I27" s="185">
        <f>+'3.2 ASSOC INT2 (M$)'!I26/'3.2 ASSOC INT2 (USD)'!$D$8</f>
        <v>0</v>
      </c>
      <c r="J27" s="185">
        <f>+'3.2 ASSOC INT2 (M$)'!J26/'3.2 ASSOC INT2 (USD)'!$D$8</f>
        <v>0</v>
      </c>
      <c r="K27" s="201">
        <f t="shared" si="3"/>
        <v>0</v>
      </c>
      <c r="L27" s="201">
        <f t="shared" si="4"/>
        <v>0</v>
      </c>
      <c r="M27" s="199">
        <f>+K27+L27</f>
        <v>0</v>
      </c>
      <c r="N27" s="24"/>
    </row>
    <row r="28" spans="2:14" s="25" customFormat="1" ht="30" customHeight="1" x14ac:dyDescent="0.25">
      <c r="B28" s="32" t="s">
        <v>50</v>
      </c>
      <c r="C28" s="206">
        <f t="shared" ref="C28:H28" si="9">+C14+SUM(C24:C27)</f>
        <v>0</v>
      </c>
      <c r="D28" s="206">
        <f t="shared" si="9"/>
        <v>0</v>
      </c>
      <c r="E28" s="206">
        <f t="shared" si="9"/>
        <v>0</v>
      </c>
      <c r="F28" s="206">
        <f t="shared" si="9"/>
        <v>0</v>
      </c>
      <c r="G28" s="206">
        <f t="shared" si="9"/>
        <v>0</v>
      </c>
      <c r="H28" s="206">
        <f t="shared" si="9"/>
        <v>0</v>
      </c>
      <c r="I28" s="206">
        <f t="shared" ref="I28:J28" si="10">+I14+SUM(I24:I27)</f>
        <v>0</v>
      </c>
      <c r="J28" s="206">
        <f t="shared" si="10"/>
        <v>0</v>
      </c>
      <c r="K28" s="206">
        <f>+C28+E28+G28+I28</f>
        <v>0</v>
      </c>
      <c r="L28" s="206">
        <f>+D28+F28+H28+J28</f>
        <v>0</v>
      </c>
      <c r="M28" s="206">
        <f>+K28+L28</f>
        <v>0</v>
      </c>
      <c r="N28" s="24"/>
    </row>
  </sheetData>
  <mergeCells count="13">
    <mergeCell ref="C6:M6"/>
    <mergeCell ref="C11:M11"/>
    <mergeCell ref="C4:M4"/>
    <mergeCell ref="C5:M5"/>
    <mergeCell ref="B1:M1"/>
    <mergeCell ref="C3:M3"/>
    <mergeCell ref="B11:B13"/>
    <mergeCell ref="C12:D12"/>
    <mergeCell ref="E12:F12"/>
    <mergeCell ref="G12:H12"/>
    <mergeCell ref="K12:L12"/>
    <mergeCell ref="M12:M13"/>
    <mergeCell ref="I12:J12"/>
  </mergeCells>
  <pageMargins left="0.25" right="0.25" top="0.75" bottom="0.75" header="0.3" footer="0.3"/>
  <pageSetup scale="72"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N28"/>
  <sheetViews>
    <sheetView view="pageBreakPreview" zoomScaleNormal="100" zoomScaleSheetLayoutView="100" workbookViewId="0">
      <selection activeCell="C10" sqref="C10:M10"/>
    </sheetView>
  </sheetViews>
  <sheetFormatPr baseColWidth="10" defaultColWidth="11.42578125" defaultRowHeight="11.25" x14ac:dyDescent="0.15"/>
  <cols>
    <col min="1" max="1" width="1.28515625" style="17" customWidth="1"/>
    <col min="2" max="2" width="32.28515625" style="17" customWidth="1"/>
    <col min="3" max="3" width="13.140625" style="17" customWidth="1"/>
    <col min="4" max="10" width="13.140625" style="34" customWidth="1"/>
    <col min="11" max="12" width="13.140625" style="35" customWidth="1"/>
    <col min="13" max="13" width="15.42578125" style="35" customWidth="1"/>
    <col min="14" max="14" width="2" style="3" customWidth="1"/>
    <col min="15" max="16384" width="11.42578125" style="17"/>
  </cols>
  <sheetData>
    <row r="1" spans="1:14" s="2" customFormat="1" ht="26.25" customHeight="1" x14ac:dyDescent="0.15">
      <c r="A1" s="1"/>
      <c r="B1" s="311" t="s">
        <v>74</v>
      </c>
      <c r="C1" s="311"/>
      <c r="D1" s="311"/>
      <c r="E1" s="311"/>
      <c r="F1" s="311"/>
      <c r="G1" s="311"/>
      <c r="H1" s="311"/>
      <c r="I1" s="311"/>
      <c r="J1" s="311"/>
      <c r="K1" s="311"/>
      <c r="L1" s="311"/>
      <c r="M1" s="311"/>
    </row>
    <row r="2" spans="1:14" s="8" customFormat="1" ht="12.75" customHeight="1" x14ac:dyDescent="0.15">
      <c r="A2" s="3"/>
      <c r="B2" s="4"/>
      <c r="C2" s="4"/>
      <c r="D2" s="5"/>
      <c r="E2" s="6"/>
      <c r="F2" s="6"/>
      <c r="G2" s="6"/>
      <c r="H2" s="6"/>
      <c r="I2" s="6"/>
      <c r="J2" s="6"/>
      <c r="K2" s="7"/>
      <c r="L2" s="7"/>
      <c r="M2" s="7"/>
    </row>
    <row r="3" spans="1:14" s="14" customFormat="1" ht="20.100000000000001" customHeight="1" x14ac:dyDescent="0.25">
      <c r="A3" s="9"/>
      <c r="B3" s="10" t="s">
        <v>2</v>
      </c>
      <c r="C3" s="392">
        <f>+'2. ANID BUDGET (USD)'!C3</f>
        <v>0</v>
      </c>
      <c r="D3" s="393"/>
      <c r="E3" s="393"/>
      <c r="F3" s="393"/>
      <c r="G3" s="393"/>
      <c r="H3" s="393"/>
      <c r="I3" s="393"/>
      <c r="J3" s="393"/>
      <c r="K3" s="393"/>
      <c r="L3" s="393"/>
      <c r="M3" s="394"/>
      <c r="N3" s="13"/>
    </row>
    <row r="4" spans="1:14" s="14" customFormat="1" ht="20.100000000000001" customHeight="1" x14ac:dyDescent="0.25">
      <c r="A4" s="9"/>
      <c r="B4" s="10" t="s">
        <v>0</v>
      </c>
      <c r="C4" s="392">
        <f>+'2. ANID BUDGET (USD)'!C4</f>
        <v>0</v>
      </c>
      <c r="D4" s="393"/>
      <c r="E4" s="393"/>
      <c r="F4" s="393"/>
      <c r="G4" s="393"/>
      <c r="H4" s="393"/>
      <c r="I4" s="393"/>
      <c r="J4" s="393"/>
      <c r="K4" s="393"/>
      <c r="L4" s="393"/>
      <c r="M4" s="394"/>
      <c r="N4" s="13"/>
    </row>
    <row r="5" spans="1:14" s="14" customFormat="1" ht="20.100000000000001" customHeight="1" x14ac:dyDescent="0.25">
      <c r="A5" s="9"/>
      <c r="B5" s="117" t="s">
        <v>38</v>
      </c>
      <c r="C5" s="392">
        <f>+'2. ANID BUDGET (USD)'!C5</f>
        <v>0</v>
      </c>
      <c r="D5" s="393"/>
      <c r="E5" s="393"/>
      <c r="F5" s="393"/>
      <c r="G5" s="393"/>
      <c r="H5" s="393"/>
      <c r="I5" s="393"/>
      <c r="J5" s="393"/>
      <c r="K5" s="393"/>
      <c r="L5" s="393"/>
      <c r="M5" s="394"/>
      <c r="N5" s="13"/>
    </row>
    <row r="6" spans="1:14" s="14" customFormat="1" ht="20.100000000000001" customHeight="1" x14ac:dyDescent="0.25">
      <c r="A6" s="9"/>
      <c r="B6" s="117" t="s">
        <v>62</v>
      </c>
      <c r="C6" s="395">
        <f>+'2. ANID BUDGET (USD)'!C8</f>
        <v>0</v>
      </c>
      <c r="D6" s="396"/>
      <c r="E6" s="396"/>
      <c r="F6" s="396"/>
      <c r="G6" s="396"/>
      <c r="H6" s="396"/>
      <c r="I6" s="396"/>
      <c r="J6" s="396"/>
      <c r="K6" s="396"/>
      <c r="L6" s="396"/>
      <c r="M6" s="397"/>
      <c r="N6" s="13"/>
    </row>
    <row r="7" spans="1:14" ht="5.45" customHeight="1" x14ac:dyDescent="0.15">
      <c r="A7" s="3"/>
      <c r="B7" s="15"/>
      <c r="C7" s="15"/>
      <c r="D7" s="16"/>
      <c r="E7" s="16"/>
      <c r="F7" s="16"/>
      <c r="G7" s="16"/>
      <c r="H7" s="16"/>
      <c r="I7" s="16"/>
      <c r="J7" s="16"/>
      <c r="K7" s="1"/>
      <c r="L7" s="1"/>
      <c r="M7" s="1"/>
    </row>
    <row r="8" spans="1:14" ht="17.45" customHeight="1" x14ac:dyDescent="0.15">
      <c r="A8" s="3"/>
      <c r="B8" s="128" t="s">
        <v>79</v>
      </c>
      <c r="C8" s="129"/>
      <c r="D8" s="129">
        <f>+'3. TOTAL FINANC CONTRIB (USD) '!D12</f>
        <v>880</v>
      </c>
      <c r="E8" s="130" t="s">
        <v>80</v>
      </c>
      <c r="F8" s="16"/>
      <c r="G8" s="16"/>
      <c r="H8" s="16"/>
      <c r="I8" s="16"/>
      <c r="J8" s="16"/>
      <c r="K8" s="1"/>
      <c r="L8" s="1"/>
      <c r="M8" s="1"/>
    </row>
    <row r="9" spans="1:14" ht="4.3499999999999996" customHeight="1" x14ac:dyDescent="0.15">
      <c r="A9" s="3"/>
      <c r="B9" s="15"/>
      <c r="C9" s="15"/>
      <c r="D9" s="16"/>
      <c r="E9" s="16"/>
      <c r="F9" s="16"/>
      <c r="G9" s="16"/>
      <c r="H9" s="16"/>
      <c r="I9" s="16"/>
      <c r="J9" s="16"/>
      <c r="K9" s="1"/>
      <c r="L9" s="1"/>
      <c r="M9" s="1"/>
    </row>
    <row r="10" spans="1:14" ht="17.25" customHeight="1" x14ac:dyDescent="0.15">
      <c r="A10" s="3"/>
      <c r="B10" s="56" t="s">
        <v>89</v>
      </c>
      <c r="C10" s="1"/>
      <c r="D10" s="16"/>
      <c r="E10" s="16"/>
      <c r="F10" s="16"/>
      <c r="G10" s="16"/>
      <c r="H10" s="16"/>
      <c r="I10" s="16"/>
      <c r="J10" s="16"/>
      <c r="K10" s="1"/>
      <c r="L10" s="1"/>
      <c r="M10" s="1"/>
    </row>
    <row r="11" spans="1:14" s="18" customFormat="1" ht="20.25" customHeight="1" x14ac:dyDescent="0.25">
      <c r="A11" s="9"/>
      <c r="B11" s="408" t="s">
        <v>40</v>
      </c>
      <c r="C11" s="399" t="s">
        <v>3</v>
      </c>
      <c r="D11" s="400"/>
      <c r="E11" s="400"/>
      <c r="F11" s="400"/>
      <c r="G11" s="400"/>
      <c r="H11" s="400"/>
      <c r="I11" s="400"/>
      <c r="J11" s="400"/>
      <c r="K11" s="400"/>
      <c r="L11" s="400"/>
      <c r="M11" s="401"/>
      <c r="N11" s="9"/>
    </row>
    <row r="12" spans="1:14" s="18" customFormat="1" ht="27" customHeight="1" x14ac:dyDescent="0.25">
      <c r="A12" s="9"/>
      <c r="B12" s="409"/>
      <c r="C12" s="388" t="s">
        <v>7</v>
      </c>
      <c r="D12" s="389"/>
      <c r="E12" s="388" t="s">
        <v>8</v>
      </c>
      <c r="F12" s="389"/>
      <c r="G12" s="388" t="s">
        <v>9</v>
      </c>
      <c r="H12" s="389"/>
      <c r="I12" s="388" t="s">
        <v>106</v>
      </c>
      <c r="J12" s="389"/>
      <c r="K12" s="388" t="s">
        <v>1</v>
      </c>
      <c r="L12" s="389"/>
      <c r="M12" s="390" t="s">
        <v>1</v>
      </c>
      <c r="N12" s="9"/>
    </row>
    <row r="13" spans="1:14" s="18" customFormat="1" ht="22.5" x14ac:dyDescent="0.25">
      <c r="A13" s="9"/>
      <c r="B13" s="410"/>
      <c r="C13" s="21" t="s">
        <v>4</v>
      </c>
      <c r="D13" s="22" t="s">
        <v>5</v>
      </c>
      <c r="E13" s="21" t="s">
        <v>4</v>
      </c>
      <c r="F13" s="22" t="s">
        <v>5</v>
      </c>
      <c r="G13" s="21" t="s">
        <v>4</v>
      </c>
      <c r="H13" s="22" t="s">
        <v>5</v>
      </c>
      <c r="I13" s="21" t="s">
        <v>4</v>
      </c>
      <c r="J13" s="22" t="s">
        <v>5</v>
      </c>
      <c r="K13" s="21" t="s">
        <v>4</v>
      </c>
      <c r="L13" s="22" t="s">
        <v>5</v>
      </c>
      <c r="M13" s="391"/>
      <c r="N13" s="9"/>
    </row>
    <row r="14" spans="1:14" s="25" customFormat="1" ht="30" customHeight="1" x14ac:dyDescent="0.25">
      <c r="B14" s="23" t="s">
        <v>12</v>
      </c>
      <c r="C14" s="199">
        <f t="shared" ref="C14:M14" si="0">SUM(C15:C22)</f>
        <v>0</v>
      </c>
      <c r="D14" s="199">
        <f t="shared" si="0"/>
        <v>0</v>
      </c>
      <c r="E14" s="199">
        <f t="shared" si="0"/>
        <v>0</v>
      </c>
      <c r="F14" s="199">
        <f t="shared" si="0"/>
        <v>0</v>
      </c>
      <c r="G14" s="199">
        <f t="shared" si="0"/>
        <v>0</v>
      </c>
      <c r="H14" s="199">
        <f t="shared" si="0"/>
        <v>0</v>
      </c>
      <c r="I14" s="199">
        <f t="shared" ref="I14:J14" si="1">SUM(I15:I22)</f>
        <v>0</v>
      </c>
      <c r="J14" s="199">
        <f t="shared" si="1"/>
        <v>0</v>
      </c>
      <c r="K14" s="199">
        <f t="shared" si="0"/>
        <v>0</v>
      </c>
      <c r="L14" s="199">
        <f t="shared" si="0"/>
        <v>0</v>
      </c>
      <c r="M14" s="199">
        <f t="shared" si="0"/>
        <v>0</v>
      </c>
      <c r="N14" s="24"/>
    </row>
    <row r="15" spans="1:14" s="25" customFormat="1" ht="30" customHeight="1" x14ac:dyDescent="0.25">
      <c r="B15" s="30" t="s">
        <v>13</v>
      </c>
      <c r="C15" s="200">
        <f>+'3.2. ASSOC INST3 (M$)'!C14/'3.2. ASSOC INST3 (USD)'!$D$8</f>
        <v>0</v>
      </c>
      <c r="D15" s="200">
        <f>+'3.2. ASSOC INST3 (M$)'!D14/'3.2. ASSOC INST3 (USD)'!$D$8</f>
        <v>0</v>
      </c>
      <c r="E15" s="200">
        <f>+'3.2. ASSOC INST3 (M$)'!E14/'3.2. ASSOC INST3 (USD)'!$D$8</f>
        <v>0</v>
      </c>
      <c r="F15" s="200">
        <f>+'3.2. ASSOC INST3 (M$)'!F14/'3.2. ASSOC INST3 (USD)'!$D$8</f>
        <v>0</v>
      </c>
      <c r="G15" s="200">
        <f>+'3.2. ASSOC INST3 (M$)'!G14/'3.2. ASSOC INST3 (USD)'!$D$8</f>
        <v>0</v>
      </c>
      <c r="H15" s="200">
        <f>+'3.2. ASSOC INST3 (M$)'!H14/'3.2. ASSOC INST3 (USD)'!$D$8</f>
        <v>0</v>
      </c>
      <c r="I15" s="200">
        <f>+'3.2. ASSOC INST3 (M$)'!I14/'3.2. ASSOC INST3 (USD)'!$D$8</f>
        <v>0</v>
      </c>
      <c r="J15" s="200">
        <f>+'3.2. ASSOC INST3 (M$)'!J14/'3.2. ASSOC INST3 (USD)'!$D$8</f>
        <v>0</v>
      </c>
      <c r="K15" s="201">
        <f>+C15+E15+G15+I15</f>
        <v>0</v>
      </c>
      <c r="L15" s="201">
        <f>+D15+F15+H15+J15</f>
        <v>0</v>
      </c>
      <c r="M15" s="201">
        <f t="shared" ref="M15:M22" si="2">+K15+L15</f>
        <v>0</v>
      </c>
      <c r="N15" s="24"/>
    </row>
    <row r="16" spans="1:14" s="25" customFormat="1" ht="30" customHeight="1" x14ac:dyDescent="0.25">
      <c r="B16" s="30" t="str">
        <f>+'2.1 PERSONNEL (USD)'!B22</f>
        <v xml:space="preserve">Postdocs </v>
      </c>
      <c r="C16" s="200">
        <f>+'3.2. ASSOC INST3 (M$)'!C15/'3.2. ASSOC INST3 (USD)'!$D$8</f>
        <v>0</v>
      </c>
      <c r="D16" s="200">
        <f>+'3.2. ASSOC INST3 (M$)'!D15/'3.2. ASSOC INST3 (USD)'!$D$8</f>
        <v>0</v>
      </c>
      <c r="E16" s="200">
        <f>+'3.2. ASSOC INST3 (M$)'!E15/'3.2. ASSOC INST3 (USD)'!$D$8</f>
        <v>0</v>
      </c>
      <c r="F16" s="200">
        <f>+'3.2. ASSOC INST3 (M$)'!F15/'3.2. ASSOC INST3 (USD)'!$D$8</f>
        <v>0</v>
      </c>
      <c r="G16" s="200">
        <f>+'3.2. ASSOC INST3 (M$)'!G15/'3.2. ASSOC INST3 (USD)'!$D$8</f>
        <v>0</v>
      </c>
      <c r="H16" s="200">
        <f>+'3.2. ASSOC INST3 (M$)'!H15/'3.2. ASSOC INST3 (USD)'!$D$8</f>
        <v>0</v>
      </c>
      <c r="I16" s="200">
        <f>+'3.2. ASSOC INST3 (M$)'!I15/'3.2. ASSOC INST3 (USD)'!$D$8</f>
        <v>0</v>
      </c>
      <c r="J16" s="200">
        <f>+'3.2. ASSOC INST3 (M$)'!J15/'3.2. ASSOC INST3 (USD)'!$D$8</f>
        <v>0</v>
      </c>
      <c r="K16" s="201">
        <f t="shared" ref="K16:K27" si="3">+C16+E16+G16+I16</f>
        <v>0</v>
      </c>
      <c r="L16" s="201">
        <f t="shared" ref="L16:L27" si="4">+D16+F16+H16+J16</f>
        <v>0</v>
      </c>
      <c r="M16" s="202">
        <f t="shared" si="2"/>
        <v>0</v>
      </c>
      <c r="N16" s="24"/>
    </row>
    <row r="17" spans="2:14" s="25" customFormat="1" ht="30" customHeight="1" x14ac:dyDescent="0.25">
      <c r="B17" s="30" t="str">
        <f>+'2.1 PERSONNEL (USD)'!B23</f>
        <v>Phd Thesis Students</v>
      </c>
      <c r="C17" s="200">
        <f>+'3.2. ASSOC INST3 (M$)'!C16/'3.2. ASSOC INST3 (USD)'!$D$8</f>
        <v>0</v>
      </c>
      <c r="D17" s="200">
        <f>+'3.2. ASSOC INST3 (M$)'!D16/'3.2. ASSOC INST3 (USD)'!$D$8</f>
        <v>0</v>
      </c>
      <c r="E17" s="200">
        <f>+'3.2. ASSOC INST3 (M$)'!E16/'3.2. ASSOC INST3 (USD)'!$D$8</f>
        <v>0</v>
      </c>
      <c r="F17" s="200">
        <f>+'3.2. ASSOC INST3 (M$)'!F16/'3.2. ASSOC INST3 (USD)'!$D$8</f>
        <v>0</v>
      </c>
      <c r="G17" s="200">
        <f>+'3.2. ASSOC INST3 (M$)'!G16/'3.2. ASSOC INST3 (USD)'!$D$8</f>
        <v>0</v>
      </c>
      <c r="H17" s="200">
        <f>+'3.2. ASSOC INST3 (M$)'!H16/'3.2. ASSOC INST3 (USD)'!$D$8</f>
        <v>0</v>
      </c>
      <c r="I17" s="200">
        <f>+'3.2. ASSOC INST3 (M$)'!I16/'3.2. ASSOC INST3 (USD)'!$D$8</f>
        <v>0</v>
      </c>
      <c r="J17" s="200">
        <f>+'3.2. ASSOC INST3 (M$)'!J16/'3.2. ASSOC INST3 (USD)'!$D$8</f>
        <v>0</v>
      </c>
      <c r="K17" s="201">
        <f t="shared" si="3"/>
        <v>0</v>
      </c>
      <c r="L17" s="201">
        <f t="shared" si="4"/>
        <v>0</v>
      </c>
      <c r="M17" s="202">
        <f t="shared" si="2"/>
        <v>0</v>
      </c>
      <c r="N17" s="24"/>
    </row>
    <row r="18" spans="2:14" s="25" customFormat="1" ht="30" customHeight="1" x14ac:dyDescent="0.25">
      <c r="B18" s="30" t="str">
        <f>+'2.1 PERSONNEL (USD)'!B24</f>
        <v>Master Thesis Students</v>
      </c>
      <c r="C18" s="200">
        <f>+'3.2. ASSOC INST3 (M$)'!C17/'3.2. ASSOC INST3 (USD)'!$D$8</f>
        <v>0</v>
      </c>
      <c r="D18" s="200">
        <f>+'3.2. ASSOC INST3 (M$)'!D17/'3.2. ASSOC INST3 (USD)'!$D$8</f>
        <v>0</v>
      </c>
      <c r="E18" s="200">
        <f>+'3.2. ASSOC INST3 (M$)'!E17/'3.2. ASSOC INST3 (USD)'!$D$8</f>
        <v>0</v>
      </c>
      <c r="F18" s="200">
        <f>+'3.2. ASSOC INST3 (M$)'!F17/'3.2. ASSOC INST3 (USD)'!$D$8</f>
        <v>0</v>
      </c>
      <c r="G18" s="200">
        <f>+'3.2. ASSOC INST3 (M$)'!G17/'3.2. ASSOC INST3 (USD)'!$D$8</f>
        <v>0</v>
      </c>
      <c r="H18" s="200">
        <f>+'3.2. ASSOC INST3 (M$)'!H17/'3.2. ASSOC INST3 (USD)'!$D$8</f>
        <v>0</v>
      </c>
      <c r="I18" s="200">
        <f>+'3.2. ASSOC INST3 (M$)'!I17/'3.2. ASSOC INST3 (USD)'!$D$8</f>
        <v>0</v>
      </c>
      <c r="J18" s="200">
        <f>+'3.2. ASSOC INST3 (M$)'!J17/'3.2. ASSOC INST3 (USD)'!$D$8</f>
        <v>0</v>
      </c>
      <c r="K18" s="201">
        <f t="shared" si="3"/>
        <v>0</v>
      </c>
      <c r="L18" s="201">
        <f t="shared" si="4"/>
        <v>0</v>
      </c>
      <c r="M18" s="202">
        <f t="shared" ref="M18" si="5">+K18+L18</f>
        <v>0</v>
      </c>
      <c r="N18" s="24"/>
    </row>
    <row r="19" spans="2:14" s="25" customFormat="1" ht="30" customHeight="1" x14ac:dyDescent="0.25">
      <c r="B19" s="30" t="str">
        <f>+'2.1 PERSONNEL (USD)'!B25</f>
        <v>Undergraduated Thesis Students</v>
      </c>
      <c r="C19" s="200">
        <f>+'3.2. ASSOC INST3 (M$)'!C18/'3.2. ASSOC INST3 (USD)'!$D$8</f>
        <v>0</v>
      </c>
      <c r="D19" s="200">
        <f>+'3.2. ASSOC INST3 (M$)'!D18/'3.2. ASSOC INST3 (USD)'!$D$8</f>
        <v>0</v>
      </c>
      <c r="E19" s="200">
        <f>+'3.2. ASSOC INST3 (M$)'!E18/'3.2. ASSOC INST3 (USD)'!$D$8</f>
        <v>0</v>
      </c>
      <c r="F19" s="200">
        <f>+'3.2. ASSOC INST3 (M$)'!F18/'3.2. ASSOC INST3 (USD)'!$D$8</f>
        <v>0</v>
      </c>
      <c r="G19" s="200">
        <f>+'3.2. ASSOC INST3 (M$)'!G18/'3.2. ASSOC INST3 (USD)'!$D$8</f>
        <v>0</v>
      </c>
      <c r="H19" s="200">
        <f>+'3.2. ASSOC INST3 (M$)'!H18/'3.2. ASSOC INST3 (USD)'!$D$8</f>
        <v>0</v>
      </c>
      <c r="I19" s="200">
        <f>+'3.2. ASSOC INST3 (M$)'!I18/'3.2. ASSOC INST3 (USD)'!$D$8</f>
        <v>0</v>
      </c>
      <c r="J19" s="200">
        <f>+'3.2. ASSOC INST3 (M$)'!J18/'3.2. ASSOC INST3 (USD)'!$D$8</f>
        <v>0</v>
      </c>
      <c r="K19" s="201">
        <f t="shared" si="3"/>
        <v>0</v>
      </c>
      <c r="L19" s="201">
        <f t="shared" si="4"/>
        <v>0</v>
      </c>
      <c r="M19" s="202">
        <f t="shared" si="2"/>
        <v>0</v>
      </c>
      <c r="N19" s="24"/>
    </row>
    <row r="20" spans="2:14" s="25" customFormat="1" ht="30" customHeight="1" x14ac:dyDescent="0.25">
      <c r="B20" s="30" t="str">
        <f>+'2.1 PERSONNEL (USD)'!B27</f>
        <v>Professionals and Technicians</v>
      </c>
      <c r="C20" s="200">
        <f>+'3.2. ASSOC INST3 (M$)'!C19/'3.2. ASSOC INST3 (USD)'!$D$8</f>
        <v>0</v>
      </c>
      <c r="D20" s="200">
        <f>+'3.2. ASSOC INST3 (M$)'!D19/'3.2. ASSOC INST3 (USD)'!$D$8</f>
        <v>0</v>
      </c>
      <c r="E20" s="200">
        <f>+'3.2. ASSOC INST3 (M$)'!E19/'3.2. ASSOC INST3 (USD)'!$D$8</f>
        <v>0</v>
      </c>
      <c r="F20" s="200">
        <f>+'3.2. ASSOC INST3 (M$)'!F19/'3.2. ASSOC INST3 (USD)'!$D$8</f>
        <v>0</v>
      </c>
      <c r="G20" s="200">
        <f>+'3.2. ASSOC INST3 (M$)'!G19/'3.2. ASSOC INST3 (USD)'!$D$8</f>
        <v>0</v>
      </c>
      <c r="H20" s="200">
        <f>+'3.2. ASSOC INST3 (M$)'!H19/'3.2. ASSOC INST3 (USD)'!$D$8</f>
        <v>0</v>
      </c>
      <c r="I20" s="200">
        <f>+'3.2. ASSOC INST3 (M$)'!I19/'3.2. ASSOC INST3 (USD)'!$D$8</f>
        <v>0</v>
      </c>
      <c r="J20" s="200">
        <f>+'3.2. ASSOC INST3 (M$)'!J19/'3.2. ASSOC INST3 (USD)'!$D$8</f>
        <v>0</v>
      </c>
      <c r="K20" s="201">
        <f t="shared" si="3"/>
        <v>0</v>
      </c>
      <c r="L20" s="201">
        <f t="shared" si="4"/>
        <v>0</v>
      </c>
      <c r="M20" s="202">
        <f t="shared" si="2"/>
        <v>0</v>
      </c>
      <c r="N20" s="24"/>
    </row>
    <row r="21" spans="2:14" s="25" customFormat="1" ht="30" customHeight="1" x14ac:dyDescent="0.25">
      <c r="B21" s="30" t="str">
        <f>+'2.1 PERSONNEL (USD)'!B28</f>
        <v>Project Administrative Staff</v>
      </c>
      <c r="C21" s="200">
        <f>+'3.2. ASSOC INST3 (M$)'!C20/'3.2. ASSOC INST3 (USD)'!$D$8</f>
        <v>0</v>
      </c>
      <c r="D21" s="200">
        <f>+'3.2. ASSOC INST3 (M$)'!D20/'3.2. ASSOC INST3 (USD)'!$D$8</f>
        <v>0</v>
      </c>
      <c r="E21" s="200">
        <f>+'3.2. ASSOC INST3 (M$)'!E20/'3.2. ASSOC INST3 (USD)'!$D$8</f>
        <v>0</v>
      </c>
      <c r="F21" s="200">
        <f>+'3.2. ASSOC INST3 (M$)'!F20/'3.2. ASSOC INST3 (USD)'!$D$8</f>
        <v>0</v>
      </c>
      <c r="G21" s="200">
        <f>+'3.2. ASSOC INST3 (M$)'!G20/'3.2. ASSOC INST3 (USD)'!$D$8</f>
        <v>0</v>
      </c>
      <c r="H21" s="200">
        <f>+'3.2. ASSOC INST3 (M$)'!H20/'3.2. ASSOC INST3 (USD)'!$D$8</f>
        <v>0</v>
      </c>
      <c r="I21" s="200">
        <f>+'3.2. ASSOC INST3 (M$)'!I20/'3.2. ASSOC INST3 (USD)'!$D$8</f>
        <v>0</v>
      </c>
      <c r="J21" s="200">
        <f>+'3.2. ASSOC INST3 (M$)'!J20/'3.2. ASSOC INST3 (USD)'!$D$8</f>
        <v>0</v>
      </c>
      <c r="K21" s="201">
        <f t="shared" si="3"/>
        <v>0</v>
      </c>
      <c r="L21" s="201">
        <f t="shared" si="4"/>
        <v>0</v>
      </c>
      <c r="M21" s="202">
        <f t="shared" si="2"/>
        <v>0</v>
      </c>
      <c r="N21" s="24"/>
    </row>
    <row r="22" spans="2:14" s="25" customFormat="1" ht="30" customHeight="1" x14ac:dyDescent="0.25">
      <c r="B22" s="30" t="str">
        <f>+'2.1 PERSONNEL (USD)'!B29</f>
        <v>Research Assistants</v>
      </c>
      <c r="C22" s="200">
        <f>+'3.2. ASSOC INST3 (M$)'!C21/'3.2. ASSOC INST3 (USD)'!$D$8</f>
        <v>0</v>
      </c>
      <c r="D22" s="200">
        <f>+'3.2. ASSOC INST3 (M$)'!D21/'3.2. ASSOC INST3 (USD)'!$D$8</f>
        <v>0</v>
      </c>
      <c r="E22" s="200">
        <f>+'3.2. ASSOC INST3 (M$)'!E21/'3.2. ASSOC INST3 (USD)'!$D$8</f>
        <v>0</v>
      </c>
      <c r="F22" s="200">
        <f>+'3.2. ASSOC INST3 (M$)'!F21/'3.2. ASSOC INST3 (USD)'!$D$8</f>
        <v>0</v>
      </c>
      <c r="G22" s="200">
        <f>+'3.2. ASSOC INST3 (M$)'!G21/'3.2. ASSOC INST3 (USD)'!$D$8</f>
        <v>0</v>
      </c>
      <c r="H22" s="200">
        <f>+'3.2. ASSOC INST3 (M$)'!H21/'3.2. ASSOC INST3 (USD)'!$D$8</f>
        <v>0</v>
      </c>
      <c r="I22" s="200">
        <f>+'3.2. ASSOC INST3 (M$)'!I21/'3.2. ASSOC INST3 (USD)'!$D$8</f>
        <v>0</v>
      </c>
      <c r="J22" s="200">
        <f>+'3.2. ASSOC INST3 (M$)'!J21/'3.2. ASSOC INST3 (USD)'!$D$8</f>
        <v>0</v>
      </c>
      <c r="K22" s="201">
        <f t="shared" si="3"/>
        <v>0</v>
      </c>
      <c r="L22" s="201">
        <f t="shared" si="4"/>
        <v>0</v>
      </c>
      <c r="M22" s="203">
        <f t="shared" si="2"/>
        <v>0</v>
      </c>
      <c r="N22" s="24"/>
    </row>
    <row r="23" spans="2:14" s="25" customFormat="1" ht="30" customHeight="1" x14ac:dyDescent="0.25">
      <c r="B23" s="23" t="s">
        <v>52</v>
      </c>
      <c r="C23" s="199">
        <f>+C24+C25</f>
        <v>0</v>
      </c>
      <c r="D23" s="199">
        <f t="shared" ref="D23:H23" si="6">+D24+D25</f>
        <v>0</v>
      </c>
      <c r="E23" s="199">
        <f t="shared" si="6"/>
        <v>0</v>
      </c>
      <c r="F23" s="199">
        <f t="shared" si="6"/>
        <v>0</v>
      </c>
      <c r="G23" s="199">
        <f t="shared" si="6"/>
        <v>0</v>
      </c>
      <c r="H23" s="199">
        <f t="shared" si="6"/>
        <v>0</v>
      </c>
      <c r="I23" s="199">
        <f t="shared" ref="I23:J23" si="7">+I24+I25</f>
        <v>0</v>
      </c>
      <c r="J23" s="199">
        <f t="shared" si="7"/>
        <v>0</v>
      </c>
      <c r="K23" s="201">
        <f t="shared" si="3"/>
        <v>0</v>
      </c>
      <c r="L23" s="201">
        <f t="shared" si="4"/>
        <v>0</v>
      </c>
      <c r="M23" s="204">
        <f t="shared" ref="M23" si="8">+K23+L23</f>
        <v>0</v>
      </c>
      <c r="N23" s="24"/>
    </row>
    <row r="24" spans="2:14" s="25" customFormat="1" ht="30" customHeight="1" x14ac:dyDescent="0.25">
      <c r="B24" s="138" t="s">
        <v>51</v>
      </c>
      <c r="C24" s="200">
        <f>+'3.2. ASSOC INST3 (M$)'!C23/'3.2. ASSOC INST3 (USD)'!$D$8</f>
        <v>0</v>
      </c>
      <c r="D24" s="200">
        <f>+'3.2. ASSOC INST3 (M$)'!D23/'3.2. ASSOC INST3 (USD)'!$D$8</f>
        <v>0</v>
      </c>
      <c r="E24" s="200">
        <f>+'3.2. ASSOC INST3 (M$)'!E23/'3.2. ASSOC INST3 (USD)'!$D$8</f>
        <v>0</v>
      </c>
      <c r="F24" s="200">
        <f>+'3.2. ASSOC INST3 (M$)'!F23/'3.2. ASSOC INST3 (USD)'!$D$8</f>
        <v>0</v>
      </c>
      <c r="G24" s="200">
        <f>+'3.2. ASSOC INST3 (M$)'!G23/'3.2. ASSOC INST3 (USD)'!$D$8</f>
        <v>0</v>
      </c>
      <c r="H24" s="200">
        <f>+'3.2. ASSOC INST3 (M$)'!H23/'3.2. ASSOC INST3 (USD)'!$D$8</f>
        <v>0</v>
      </c>
      <c r="I24" s="200">
        <f>+'3.2. ASSOC INST3 (M$)'!I23/'3.2. ASSOC INST3 (USD)'!$D$8</f>
        <v>0</v>
      </c>
      <c r="J24" s="200">
        <f>+'3.2. ASSOC INST3 (M$)'!J23/'3.2. ASSOC INST3 (USD)'!$D$8</f>
        <v>0</v>
      </c>
      <c r="K24" s="201">
        <f t="shared" si="3"/>
        <v>0</v>
      </c>
      <c r="L24" s="201">
        <f t="shared" si="4"/>
        <v>0</v>
      </c>
      <c r="M24" s="199">
        <f>+K24+L24</f>
        <v>0</v>
      </c>
      <c r="N24" s="24"/>
    </row>
    <row r="25" spans="2:14" s="29" customFormat="1" ht="30" customHeight="1" x14ac:dyDescent="0.25">
      <c r="B25" s="138" t="s">
        <v>52</v>
      </c>
      <c r="C25" s="205">
        <f>+'3.2. ASSOC INST3 (M$)'!C24/'3.2. ASSOC INST3 (USD)'!$D$8</f>
        <v>0</v>
      </c>
      <c r="D25" s="205">
        <f>+'3.2. ASSOC INST3 (M$)'!D24/'3.2. ASSOC INST3 (USD)'!$D$8</f>
        <v>0</v>
      </c>
      <c r="E25" s="205">
        <f>+'3.2. ASSOC INST3 (M$)'!E24/'3.2. ASSOC INST3 (USD)'!$D$8</f>
        <v>0</v>
      </c>
      <c r="F25" s="205">
        <f>+'3.2. ASSOC INST3 (M$)'!F24/'3.2. ASSOC INST3 (USD)'!$D$8</f>
        <v>0</v>
      </c>
      <c r="G25" s="205">
        <f>+'3.2. ASSOC INST3 (M$)'!G24/'3.2. ASSOC INST3 (USD)'!$D$8</f>
        <v>0</v>
      </c>
      <c r="H25" s="205">
        <f>+'3.2. ASSOC INST3 (M$)'!H24/'3.2. ASSOC INST3 (USD)'!$D$8</f>
        <v>0</v>
      </c>
      <c r="I25" s="205">
        <f>+'3.2. ASSOC INST3 (M$)'!I24/'3.2. ASSOC INST3 (USD)'!$D$8</f>
        <v>0</v>
      </c>
      <c r="J25" s="205">
        <f>+'3.2. ASSOC INST3 (M$)'!J24/'3.2. ASSOC INST3 (USD)'!$D$8</f>
        <v>0</v>
      </c>
      <c r="K25" s="201">
        <f t="shared" si="3"/>
        <v>0</v>
      </c>
      <c r="L25" s="201">
        <f t="shared" si="4"/>
        <v>0</v>
      </c>
      <c r="M25" s="199">
        <f>+K25+L25</f>
        <v>0</v>
      </c>
      <c r="N25" s="28"/>
    </row>
    <row r="26" spans="2:14" s="25" customFormat="1" ht="30" customHeight="1" x14ac:dyDescent="0.25">
      <c r="B26" s="23" t="s">
        <v>54</v>
      </c>
      <c r="C26" s="185">
        <f>+'3.2. ASSOC INST3 (M$)'!C25/'3.2. ASSOC INST3 (USD)'!$D$8</f>
        <v>0</v>
      </c>
      <c r="D26" s="185">
        <f>+'3.2. ASSOC INST3 (M$)'!D25/'3.2. ASSOC INST3 (USD)'!$D$8</f>
        <v>0</v>
      </c>
      <c r="E26" s="185">
        <f>+'3.2. ASSOC INST3 (M$)'!E25/'3.2. ASSOC INST3 (USD)'!$D$8</f>
        <v>0</v>
      </c>
      <c r="F26" s="185">
        <f>+'3.2. ASSOC INST3 (M$)'!F25/'3.2. ASSOC INST3 (USD)'!$D$8</f>
        <v>0</v>
      </c>
      <c r="G26" s="185">
        <f>+'3.2. ASSOC INST3 (M$)'!G25/'3.2. ASSOC INST3 (USD)'!$D$8</f>
        <v>0</v>
      </c>
      <c r="H26" s="185">
        <f>+'3.2. ASSOC INST3 (M$)'!H25/'3.2. ASSOC INST3 (USD)'!$D$8</f>
        <v>0</v>
      </c>
      <c r="I26" s="185">
        <f>+'3.2. ASSOC INST3 (M$)'!I25/'3.2. ASSOC INST3 (USD)'!$D$8</f>
        <v>0</v>
      </c>
      <c r="J26" s="185">
        <f>+'3.2. ASSOC INST3 (M$)'!J25/'3.2. ASSOC INST3 (USD)'!$D$8</f>
        <v>0</v>
      </c>
      <c r="K26" s="201">
        <f t="shared" si="3"/>
        <v>0</v>
      </c>
      <c r="L26" s="201">
        <f t="shared" si="4"/>
        <v>0</v>
      </c>
      <c r="M26" s="199">
        <f>+K26+L26</f>
        <v>0</v>
      </c>
      <c r="N26" s="24"/>
    </row>
    <row r="27" spans="2:14" s="25" customFormat="1" ht="30" customHeight="1" x14ac:dyDescent="0.25">
      <c r="B27" s="23" t="s">
        <v>67</v>
      </c>
      <c r="C27" s="185">
        <f>+'3.2. ASSOC INST3 (M$)'!C26/'3.2. ASSOC INST3 (USD)'!$D$8</f>
        <v>0</v>
      </c>
      <c r="D27" s="185">
        <f>+'3.2. ASSOC INST3 (M$)'!D26/'3.2. ASSOC INST3 (USD)'!$D$8</f>
        <v>0</v>
      </c>
      <c r="E27" s="185">
        <f>+'3.2. ASSOC INST3 (M$)'!E26/'3.2. ASSOC INST3 (USD)'!$D$8</f>
        <v>0</v>
      </c>
      <c r="F27" s="185">
        <f>+'3.2. ASSOC INST3 (M$)'!F26/'3.2. ASSOC INST3 (USD)'!$D$8</f>
        <v>0</v>
      </c>
      <c r="G27" s="185">
        <f>+'3.2. ASSOC INST3 (M$)'!G26/'3.2. ASSOC INST3 (USD)'!$D$8</f>
        <v>0</v>
      </c>
      <c r="H27" s="185">
        <f>+'3.2. ASSOC INST3 (M$)'!H26/'3.2. ASSOC INST3 (USD)'!$D$8</f>
        <v>0</v>
      </c>
      <c r="I27" s="185">
        <f>+'3.2. ASSOC INST3 (M$)'!I26/'3.2. ASSOC INST3 (USD)'!$D$8</f>
        <v>0</v>
      </c>
      <c r="J27" s="185">
        <f>+'3.2. ASSOC INST3 (M$)'!J26/'3.2. ASSOC INST3 (USD)'!$D$8</f>
        <v>0</v>
      </c>
      <c r="K27" s="201">
        <f t="shared" si="3"/>
        <v>0</v>
      </c>
      <c r="L27" s="201">
        <f t="shared" si="4"/>
        <v>0</v>
      </c>
      <c r="M27" s="199">
        <f>+K27+L27</f>
        <v>0</v>
      </c>
      <c r="N27" s="24"/>
    </row>
    <row r="28" spans="2:14" s="25" customFormat="1" ht="30" customHeight="1" x14ac:dyDescent="0.25">
      <c r="B28" s="32" t="s">
        <v>50</v>
      </c>
      <c r="C28" s="206">
        <f t="shared" ref="C28:H28" si="9">+C14+SUM(C24:C27)</f>
        <v>0</v>
      </c>
      <c r="D28" s="206">
        <f t="shared" si="9"/>
        <v>0</v>
      </c>
      <c r="E28" s="206">
        <f t="shared" si="9"/>
        <v>0</v>
      </c>
      <c r="F28" s="206">
        <f t="shared" si="9"/>
        <v>0</v>
      </c>
      <c r="G28" s="206">
        <f t="shared" si="9"/>
        <v>0</v>
      </c>
      <c r="H28" s="206">
        <f t="shared" si="9"/>
        <v>0</v>
      </c>
      <c r="I28" s="206">
        <f t="shared" ref="I28:J28" si="10">+I14+SUM(I24:I27)</f>
        <v>0</v>
      </c>
      <c r="J28" s="206">
        <f t="shared" si="10"/>
        <v>0</v>
      </c>
      <c r="K28" s="206">
        <f>+C28+E28+G28+I28</f>
        <v>0</v>
      </c>
      <c r="L28" s="206">
        <f>+D28+F28+H28+J28</f>
        <v>0</v>
      </c>
      <c r="M28" s="206">
        <f>+K28+L28</f>
        <v>0</v>
      </c>
      <c r="N28" s="24"/>
    </row>
  </sheetData>
  <mergeCells count="13">
    <mergeCell ref="C6:M6"/>
    <mergeCell ref="C11:M11"/>
    <mergeCell ref="C4:M4"/>
    <mergeCell ref="C5:M5"/>
    <mergeCell ref="B1:M1"/>
    <mergeCell ref="C3:M3"/>
    <mergeCell ref="B11:B13"/>
    <mergeCell ref="C12:D12"/>
    <mergeCell ref="E12:F12"/>
    <mergeCell ref="G12:H12"/>
    <mergeCell ref="K12:L12"/>
    <mergeCell ref="M12:M13"/>
    <mergeCell ref="I12:J12"/>
  </mergeCells>
  <pageMargins left="0.25" right="0.25" top="0.75" bottom="0.75" header="0.3" footer="0.3"/>
  <pageSetup scale="5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N28"/>
  <sheetViews>
    <sheetView view="pageBreakPreview" zoomScaleNormal="100" zoomScaleSheetLayoutView="100" workbookViewId="0">
      <selection activeCell="C10" sqref="C10:M10"/>
    </sheetView>
  </sheetViews>
  <sheetFormatPr baseColWidth="10" defaultColWidth="11.42578125" defaultRowHeight="11.25" x14ac:dyDescent="0.15"/>
  <cols>
    <col min="1" max="1" width="1.28515625" style="17" customWidth="1"/>
    <col min="2" max="2" width="39" style="17" customWidth="1"/>
    <col min="3" max="3" width="13.140625" style="17" customWidth="1"/>
    <col min="4" max="10" width="13.140625" style="34" customWidth="1"/>
    <col min="11" max="12" width="13.140625" style="35" customWidth="1"/>
    <col min="13" max="13" width="15.42578125" style="35" customWidth="1"/>
    <col min="14" max="14" width="2" style="3" customWidth="1"/>
    <col min="15" max="16384" width="11.42578125" style="17"/>
  </cols>
  <sheetData>
    <row r="1" spans="1:14" s="2" customFormat="1" ht="26.25" customHeight="1" x14ac:dyDescent="0.15">
      <c r="A1" s="1"/>
      <c r="B1" s="311" t="s">
        <v>75</v>
      </c>
      <c r="C1" s="311"/>
      <c r="D1" s="311"/>
      <c r="E1" s="311"/>
      <c r="F1" s="311"/>
      <c r="G1" s="311"/>
      <c r="H1" s="311"/>
      <c r="I1" s="311"/>
      <c r="J1" s="311"/>
      <c r="K1" s="311"/>
      <c r="L1" s="311"/>
      <c r="M1" s="311"/>
    </row>
    <row r="2" spans="1:14" s="8" customFormat="1" ht="12.75" customHeight="1" x14ac:dyDescent="0.15">
      <c r="A2" s="3"/>
      <c r="B2" s="4"/>
      <c r="C2" s="4"/>
      <c r="D2" s="5"/>
      <c r="E2" s="6"/>
      <c r="F2" s="6"/>
      <c r="G2" s="6"/>
      <c r="H2" s="6"/>
      <c r="I2" s="6"/>
      <c r="J2" s="6"/>
      <c r="K2" s="7"/>
      <c r="L2" s="7"/>
      <c r="M2" s="7"/>
    </row>
    <row r="3" spans="1:14" s="14" customFormat="1" ht="20.100000000000001" customHeight="1" x14ac:dyDescent="0.25">
      <c r="A3" s="9"/>
      <c r="B3" s="10" t="s">
        <v>2</v>
      </c>
      <c r="C3" s="392">
        <f>+'2. ANID BUDGET (USD)'!C3</f>
        <v>0</v>
      </c>
      <c r="D3" s="393"/>
      <c r="E3" s="393"/>
      <c r="F3" s="393"/>
      <c r="G3" s="393"/>
      <c r="H3" s="393"/>
      <c r="I3" s="393"/>
      <c r="J3" s="393"/>
      <c r="K3" s="393"/>
      <c r="L3" s="393"/>
      <c r="M3" s="394"/>
      <c r="N3" s="13"/>
    </row>
    <row r="4" spans="1:14" s="14" customFormat="1" ht="20.100000000000001" customHeight="1" x14ac:dyDescent="0.25">
      <c r="A4" s="9"/>
      <c r="B4" s="10" t="s">
        <v>0</v>
      </c>
      <c r="C4" s="392">
        <f>+'2. ANID BUDGET (USD)'!C4</f>
        <v>0</v>
      </c>
      <c r="D4" s="393"/>
      <c r="E4" s="393"/>
      <c r="F4" s="393"/>
      <c r="G4" s="393"/>
      <c r="H4" s="393"/>
      <c r="I4" s="393"/>
      <c r="J4" s="393"/>
      <c r="K4" s="393"/>
      <c r="L4" s="393"/>
      <c r="M4" s="394"/>
      <c r="N4" s="13"/>
    </row>
    <row r="5" spans="1:14" s="14" customFormat="1" ht="20.100000000000001" customHeight="1" x14ac:dyDescent="0.25">
      <c r="A5" s="9"/>
      <c r="B5" s="117" t="s">
        <v>38</v>
      </c>
      <c r="C5" s="392">
        <f>+'2. ANID BUDGET (USD)'!C5</f>
        <v>0</v>
      </c>
      <c r="D5" s="393"/>
      <c r="E5" s="393"/>
      <c r="F5" s="393"/>
      <c r="G5" s="393"/>
      <c r="H5" s="393"/>
      <c r="I5" s="393"/>
      <c r="J5" s="393"/>
      <c r="K5" s="393"/>
      <c r="L5" s="393"/>
      <c r="M5" s="394"/>
      <c r="N5" s="13"/>
    </row>
    <row r="6" spans="1:14" s="14" customFormat="1" ht="20.100000000000001" customHeight="1" x14ac:dyDescent="0.25">
      <c r="A6" s="9"/>
      <c r="B6" s="117" t="s">
        <v>62</v>
      </c>
      <c r="C6" s="395">
        <f>+'2. ANID BUDGET (USD)'!C9</f>
        <v>0</v>
      </c>
      <c r="D6" s="396"/>
      <c r="E6" s="396"/>
      <c r="F6" s="396"/>
      <c r="G6" s="396"/>
      <c r="H6" s="396"/>
      <c r="I6" s="396"/>
      <c r="J6" s="396"/>
      <c r="K6" s="396"/>
      <c r="L6" s="396"/>
      <c r="M6" s="397"/>
      <c r="N6" s="13"/>
    </row>
    <row r="7" spans="1:14" ht="5.0999999999999996" customHeight="1" x14ac:dyDescent="0.15">
      <c r="A7" s="3"/>
      <c r="B7" s="15"/>
      <c r="C7" s="15"/>
      <c r="D7" s="16"/>
      <c r="E7" s="16"/>
      <c r="F7" s="16"/>
      <c r="G7" s="16"/>
      <c r="H7" s="16"/>
      <c r="I7" s="16"/>
      <c r="J7" s="16"/>
      <c r="K7" s="1"/>
      <c r="L7" s="1"/>
      <c r="M7" s="1"/>
    </row>
    <row r="8" spans="1:14" ht="21.75" customHeight="1" x14ac:dyDescent="0.15">
      <c r="A8" s="3"/>
      <c r="B8" s="128" t="s">
        <v>79</v>
      </c>
      <c r="C8" s="129"/>
      <c r="D8" s="129">
        <f>+'3. TOTAL FINANC CONTRIB (USD) '!D12</f>
        <v>880</v>
      </c>
      <c r="E8" s="130" t="s">
        <v>80</v>
      </c>
      <c r="F8" s="16"/>
      <c r="G8" s="16"/>
      <c r="H8" s="16"/>
      <c r="I8" s="16"/>
      <c r="J8" s="16"/>
      <c r="K8" s="1"/>
      <c r="L8" s="1"/>
      <c r="M8" s="1"/>
    </row>
    <row r="9" spans="1:14" ht="5.45" customHeight="1" x14ac:dyDescent="0.15">
      <c r="A9" s="3"/>
      <c r="B9" s="15"/>
      <c r="C9" s="15"/>
      <c r="D9" s="16"/>
      <c r="E9" s="16"/>
      <c r="F9" s="16"/>
      <c r="G9" s="16"/>
      <c r="H9" s="16"/>
      <c r="I9" s="16"/>
      <c r="J9" s="16"/>
      <c r="K9" s="1"/>
      <c r="L9" s="1"/>
      <c r="M9" s="1"/>
    </row>
    <row r="10" spans="1:14" ht="17.25" customHeight="1" x14ac:dyDescent="0.15">
      <c r="A10" s="3"/>
      <c r="B10" s="56" t="s">
        <v>89</v>
      </c>
      <c r="C10" s="1"/>
      <c r="D10" s="16"/>
      <c r="E10" s="16"/>
      <c r="F10" s="16"/>
      <c r="G10" s="16"/>
      <c r="H10" s="16"/>
      <c r="I10" s="16"/>
      <c r="J10" s="16"/>
      <c r="K10" s="1"/>
      <c r="L10" s="1"/>
      <c r="M10" s="1"/>
    </row>
    <row r="11" spans="1:14" s="18" customFormat="1" ht="20.25" customHeight="1" x14ac:dyDescent="0.25">
      <c r="A11" s="9"/>
      <c r="B11" s="408" t="s">
        <v>40</v>
      </c>
      <c r="C11" s="399" t="s">
        <v>3</v>
      </c>
      <c r="D11" s="400"/>
      <c r="E11" s="400"/>
      <c r="F11" s="400"/>
      <c r="G11" s="400"/>
      <c r="H11" s="400"/>
      <c r="I11" s="400"/>
      <c r="J11" s="400"/>
      <c r="K11" s="400"/>
      <c r="L11" s="400"/>
      <c r="M11" s="401"/>
      <c r="N11" s="9"/>
    </row>
    <row r="12" spans="1:14" s="18" customFormat="1" ht="27" customHeight="1" x14ac:dyDescent="0.25">
      <c r="A12" s="9"/>
      <c r="B12" s="409"/>
      <c r="C12" s="388" t="s">
        <v>7</v>
      </c>
      <c r="D12" s="389"/>
      <c r="E12" s="388" t="s">
        <v>8</v>
      </c>
      <c r="F12" s="389"/>
      <c r="G12" s="388" t="s">
        <v>9</v>
      </c>
      <c r="H12" s="389"/>
      <c r="I12" s="388" t="s">
        <v>106</v>
      </c>
      <c r="J12" s="389"/>
      <c r="K12" s="388" t="s">
        <v>1</v>
      </c>
      <c r="L12" s="389"/>
      <c r="M12" s="390" t="s">
        <v>1</v>
      </c>
      <c r="N12" s="9"/>
    </row>
    <row r="13" spans="1:14" s="18" customFormat="1" ht="22.5" x14ac:dyDescent="0.25">
      <c r="A13" s="9"/>
      <c r="B13" s="410"/>
      <c r="C13" s="21" t="s">
        <v>4</v>
      </c>
      <c r="D13" s="22" t="s">
        <v>5</v>
      </c>
      <c r="E13" s="21" t="s">
        <v>4</v>
      </c>
      <c r="F13" s="22" t="s">
        <v>5</v>
      </c>
      <c r="G13" s="21" t="s">
        <v>4</v>
      </c>
      <c r="H13" s="22" t="s">
        <v>5</v>
      </c>
      <c r="I13" s="21" t="s">
        <v>4</v>
      </c>
      <c r="J13" s="22" t="s">
        <v>5</v>
      </c>
      <c r="K13" s="21" t="s">
        <v>4</v>
      </c>
      <c r="L13" s="22" t="s">
        <v>5</v>
      </c>
      <c r="M13" s="391"/>
      <c r="N13" s="9"/>
    </row>
    <row r="14" spans="1:14" s="25" customFormat="1" ht="30" customHeight="1" x14ac:dyDescent="0.25">
      <c r="B14" s="23" t="s">
        <v>12</v>
      </c>
      <c r="C14" s="199">
        <f t="shared" ref="C14:M14" si="0">SUM(C15:C22)</f>
        <v>0</v>
      </c>
      <c r="D14" s="199">
        <f t="shared" si="0"/>
        <v>0</v>
      </c>
      <c r="E14" s="199">
        <f t="shared" si="0"/>
        <v>0</v>
      </c>
      <c r="F14" s="199">
        <f t="shared" si="0"/>
        <v>0</v>
      </c>
      <c r="G14" s="199">
        <f t="shared" si="0"/>
        <v>0</v>
      </c>
      <c r="H14" s="199">
        <f t="shared" si="0"/>
        <v>0</v>
      </c>
      <c r="I14" s="199">
        <f t="shared" ref="I14:J14" si="1">SUM(I15:I22)</f>
        <v>0</v>
      </c>
      <c r="J14" s="199">
        <f t="shared" si="1"/>
        <v>0</v>
      </c>
      <c r="K14" s="199">
        <f t="shared" si="0"/>
        <v>0</v>
      </c>
      <c r="L14" s="199">
        <f t="shared" si="0"/>
        <v>0</v>
      </c>
      <c r="M14" s="199">
        <f t="shared" si="0"/>
        <v>0</v>
      </c>
      <c r="N14" s="24"/>
    </row>
    <row r="15" spans="1:14" s="25" customFormat="1" ht="30" customHeight="1" x14ac:dyDescent="0.25">
      <c r="B15" s="30" t="s">
        <v>13</v>
      </c>
      <c r="C15" s="200">
        <f>+'3.2. ASSOC INST4 (M$)'!C14/'3.2. ASSOC INST5 (USD)'!$D$8</f>
        <v>0</v>
      </c>
      <c r="D15" s="200">
        <f>+'3.2. ASSOC INST4 (M$)'!D14/'3.2. ASSOC INST5 (USD)'!$D$8</f>
        <v>0</v>
      </c>
      <c r="E15" s="200">
        <f>+'3.2. ASSOC INST4 (M$)'!E14/'3.2. ASSOC INST5 (USD)'!$D$8</f>
        <v>0</v>
      </c>
      <c r="F15" s="200">
        <f>+'3.2. ASSOC INST4 (M$)'!F14/'3.2. ASSOC INST5 (USD)'!$D$8</f>
        <v>0</v>
      </c>
      <c r="G15" s="200">
        <f>+'3.2. ASSOC INST4 (M$)'!G14/'3.2. ASSOC INST5 (USD)'!$D$8</f>
        <v>0</v>
      </c>
      <c r="H15" s="200">
        <f>+'3.2. ASSOC INST4 (M$)'!H14/'3.2. ASSOC INST5 (USD)'!$D$8</f>
        <v>0</v>
      </c>
      <c r="I15" s="200">
        <f>+'3.2. ASSOC INST4 (M$)'!I14/'3.2. ASSOC INST5 (USD)'!$D$8</f>
        <v>0</v>
      </c>
      <c r="J15" s="200">
        <f>+'3.2. ASSOC INST4 (M$)'!J14/'3.2. ASSOC INST5 (USD)'!$D$8</f>
        <v>0</v>
      </c>
      <c r="K15" s="201">
        <f>+C15+E15+G15+I15</f>
        <v>0</v>
      </c>
      <c r="L15" s="201">
        <f>+D15+F15+H15+J15</f>
        <v>0</v>
      </c>
      <c r="M15" s="201">
        <f t="shared" ref="M15:M22" si="2">+K15+L15</f>
        <v>0</v>
      </c>
      <c r="N15" s="24"/>
    </row>
    <row r="16" spans="1:14" s="25" customFormat="1" ht="30" customHeight="1" x14ac:dyDescent="0.25">
      <c r="B16" s="30" t="str">
        <f>+'2.1 PERSONNEL (USD)'!B22</f>
        <v xml:space="preserve">Postdocs </v>
      </c>
      <c r="C16" s="200">
        <f>+'3.2. ASSOC INST4 (M$)'!C15/'3.2. ASSOC INST5 (USD)'!$D$8</f>
        <v>0</v>
      </c>
      <c r="D16" s="200">
        <f>+'3.2. ASSOC INST4 (M$)'!D15/'3.2. ASSOC INST5 (USD)'!$D$8</f>
        <v>0</v>
      </c>
      <c r="E16" s="200">
        <f>+'3.2. ASSOC INST4 (M$)'!E15/'3.2. ASSOC INST5 (USD)'!$D$8</f>
        <v>0</v>
      </c>
      <c r="F16" s="200">
        <f>+'3.2. ASSOC INST4 (M$)'!F15/'3.2. ASSOC INST5 (USD)'!$D$8</f>
        <v>0</v>
      </c>
      <c r="G16" s="200">
        <f>+'3.2. ASSOC INST4 (M$)'!G15/'3.2. ASSOC INST5 (USD)'!$D$8</f>
        <v>0</v>
      </c>
      <c r="H16" s="200">
        <f>+'3.2. ASSOC INST4 (M$)'!H15/'3.2. ASSOC INST5 (USD)'!$D$8</f>
        <v>0</v>
      </c>
      <c r="I16" s="200">
        <f>+'3.2. ASSOC INST4 (M$)'!I15/'3.2. ASSOC INST5 (USD)'!$D$8</f>
        <v>0</v>
      </c>
      <c r="J16" s="200">
        <f>+'3.2. ASSOC INST4 (M$)'!J15/'3.2. ASSOC INST5 (USD)'!$D$8</f>
        <v>0</v>
      </c>
      <c r="K16" s="201">
        <f t="shared" ref="K16:K27" si="3">+C16+E16+G16+I16</f>
        <v>0</v>
      </c>
      <c r="L16" s="201">
        <f t="shared" ref="L16:L27" si="4">+D16+F16+H16+J16</f>
        <v>0</v>
      </c>
      <c r="M16" s="202">
        <f t="shared" si="2"/>
        <v>0</v>
      </c>
      <c r="N16" s="24"/>
    </row>
    <row r="17" spans="2:14" s="25" customFormat="1" ht="30" customHeight="1" x14ac:dyDescent="0.25">
      <c r="B17" s="30" t="str">
        <f>+'2.1 PERSONNEL (USD)'!B23</f>
        <v>Phd Thesis Students</v>
      </c>
      <c r="C17" s="200">
        <f>+'3.2. ASSOC INST4 (M$)'!C16/'3.2. ASSOC INST5 (USD)'!$D$8</f>
        <v>0</v>
      </c>
      <c r="D17" s="200">
        <f>+'3.2. ASSOC INST4 (M$)'!D16/'3.2. ASSOC INST5 (USD)'!$D$8</f>
        <v>0</v>
      </c>
      <c r="E17" s="200">
        <f>+'3.2. ASSOC INST4 (M$)'!E16/'3.2. ASSOC INST5 (USD)'!$D$8</f>
        <v>0</v>
      </c>
      <c r="F17" s="200">
        <f>+'3.2. ASSOC INST4 (M$)'!F16/'3.2. ASSOC INST5 (USD)'!$D$8</f>
        <v>0</v>
      </c>
      <c r="G17" s="200">
        <f>+'3.2. ASSOC INST4 (M$)'!G16/'3.2. ASSOC INST5 (USD)'!$D$8</f>
        <v>0</v>
      </c>
      <c r="H17" s="200">
        <f>+'3.2. ASSOC INST4 (M$)'!H16/'3.2. ASSOC INST5 (USD)'!$D$8</f>
        <v>0</v>
      </c>
      <c r="I17" s="200">
        <f>+'3.2. ASSOC INST4 (M$)'!I16/'3.2. ASSOC INST5 (USD)'!$D$8</f>
        <v>0</v>
      </c>
      <c r="J17" s="200">
        <f>+'3.2. ASSOC INST4 (M$)'!J16/'3.2. ASSOC INST5 (USD)'!$D$8</f>
        <v>0</v>
      </c>
      <c r="K17" s="201">
        <f t="shared" si="3"/>
        <v>0</v>
      </c>
      <c r="L17" s="201">
        <f t="shared" si="4"/>
        <v>0</v>
      </c>
      <c r="M17" s="202">
        <f t="shared" si="2"/>
        <v>0</v>
      </c>
      <c r="N17" s="24"/>
    </row>
    <row r="18" spans="2:14" s="25" customFormat="1" ht="30" customHeight="1" x14ac:dyDescent="0.25">
      <c r="B18" s="30" t="str">
        <f>+'2.1 PERSONNEL (USD)'!B24</f>
        <v>Master Thesis Students</v>
      </c>
      <c r="C18" s="200">
        <f>+'3.2. ASSOC INST4 (M$)'!C17/'3.2. ASSOC INST5 (USD)'!$D$8</f>
        <v>0</v>
      </c>
      <c r="D18" s="200">
        <f>+'3.2. ASSOC INST4 (M$)'!D17/'3.2. ASSOC INST5 (USD)'!$D$8</f>
        <v>0</v>
      </c>
      <c r="E18" s="200">
        <f>+'3.2. ASSOC INST4 (M$)'!E17/'3.2. ASSOC INST5 (USD)'!$D$8</f>
        <v>0</v>
      </c>
      <c r="F18" s="200">
        <f>+'3.2. ASSOC INST4 (M$)'!F17/'3.2. ASSOC INST5 (USD)'!$D$8</f>
        <v>0</v>
      </c>
      <c r="G18" s="200">
        <f>+'3.2. ASSOC INST4 (M$)'!G17/'3.2. ASSOC INST5 (USD)'!$D$8</f>
        <v>0</v>
      </c>
      <c r="H18" s="200">
        <f>+'3.2. ASSOC INST4 (M$)'!H17/'3.2. ASSOC INST5 (USD)'!$D$8</f>
        <v>0</v>
      </c>
      <c r="I18" s="200">
        <f>+'3.2. ASSOC INST4 (M$)'!I17/'3.2. ASSOC INST5 (USD)'!$D$8</f>
        <v>0</v>
      </c>
      <c r="J18" s="200">
        <f>+'3.2. ASSOC INST4 (M$)'!J17/'3.2. ASSOC INST5 (USD)'!$D$8</f>
        <v>0</v>
      </c>
      <c r="K18" s="201">
        <f t="shared" si="3"/>
        <v>0</v>
      </c>
      <c r="L18" s="201">
        <f t="shared" si="4"/>
        <v>0</v>
      </c>
      <c r="M18" s="202">
        <f t="shared" ref="M18" si="5">+K18+L18</f>
        <v>0</v>
      </c>
      <c r="N18" s="24"/>
    </row>
    <row r="19" spans="2:14" s="25" customFormat="1" ht="30" customHeight="1" x14ac:dyDescent="0.25">
      <c r="B19" s="30" t="str">
        <f>+'2.1 PERSONNEL (USD)'!B25</f>
        <v>Undergraduated Thesis Students</v>
      </c>
      <c r="C19" s="200">
        <f>+'3.2. ASSOC INST4 (M$)'!C18/'3.2. ASSOC INST5 (USD)'!$D$8</f>
        <v>0</v>
      </c>
      <c r="D19" s="200">
        <f>+'3.2. ASSOC INST4 (M$)'!D18/'3.2. ASSOC INST5 (USD)'!$D$8</f>
        <v>0</v>
      </c>
      <c r="E19" s="200">
        <f>+'3.2. ASSOC INST4 (M$)'!E18/'3.2. ASSOC INST5 (USD)'!$D$8</f>
        <v>0</v>
      </c>
      <c r="F19" s="200">
        <f>+'3.2. ASSOC INST4 (M$)'!F18/'3.2. ASSOC INST5 (USD)'!$D$8</f>
        <v>0</v>
      </c>
      <c r="G19" s="200">
        <f>+'3.2. ASSOC INST4 (M$)'!G18/'3.2. ASSOC INST5 (USD)'!$D$8</f>
        <v>0</v>
      </c>
      <c r="H19" s="200">
        <f>+'3.2. ASSOC INST4 (M$)'!H18/'3.2. ASSOC INST5 (USD)'!$D$8</f>
        <v>0</v>
      </c>
      <c r="I19" s="200">
        <f>+'3.2. ASSOC INST4 (M$)'!I18/'3.2. ASSOC INST5 (USD)'!$D$8</f>
        <v>0</v>
      </c>
      <c r="J19" s="200">
        <f>+'3.2. ASSOC INST4 (M$)'!J18/'3.2. ASSOC INST5 (USD)'!$D$8</f>
        <v>0</v>
      </c>
      <c r="K19" s="201">
        <f t="shared" si="3"/>
        <v>0</v>
      </c>
      <c r="L19" s="201">
        <f t="shared" si="4"/>
        <v>0</v>
      </c>
      <c r="M19" s="202">
        <f t="shared" si="2"/>
        <v>0</v>
      </c>
      <c r="N19" s="24"/>
    </row>
    <row r="20" spans="2:14" s="25" customFormat="1" ht="30" customHeight="1" x14ac:dyDescent="0.25">
      <c r="B20" s="30" t="str">
        <f>+'2.1 PERSONNEL (USD)'!B27</f>
        <v>Professionals and Technicians</v>
      </c>
      <c r="C20" s="200">
        <f>+'3.2. ASSOC INST4 (M$)'!C19/'3.2. ASSOC INST5 (USD)'!$D$8</f>
        <v>0</v>
      </c>
      <c r="D20" s="200">
        <f>+'3.2. ASSOC INST4 (M$)'!D19/'3.2. ASSOC INST5 (USD)'!$D$8</f>
        <v>0</v>
      </c>
      <c r="E20" s="200">
        <f>+'3.2. ASSOC INST4 (M$)'!E19/'3.2. ASSOC INST5 (USD)'!$D$8</f>
        <v>0</v>
      </c>
      <c r="F20" s="200">
        <f>+'3.2. ASSOC INST4 (M$)'!F19/'3.2. ASSOC INST5 (USD)'!$D$8</f>
        <v>0</v>
      </c>
      <c r="G20" s="200">
        <f>+'3.2. ASSOC INST4 (M$)'!G19/'3.2. ASSOC INST5 (USD)'!$D$8</f>
        <v>0</v>
      </c>
      <c r="H20" s="200">
        <f>+'3.2. ASSOC INST4 (M$)'!H19/'3.2. ASSOC INST5 (USD)'!$D$8</f>
        <v>0</v>
      </c>
      <c r="I20" s="200">
        <f>+'3.2. ASSOC INST4 (M$)'!I19/'3.2. ASSOC INST5 (USD)'!$D$8</f>
        <v>0</v>
      </c>
      <c r="J20" s="200">
        <f>+'3.2. ASSOC INST4 (M$)'!J19/'3.2. ASSOC INST5 (USD)'!$D$8</f>
        <v>0</v>
      </c>
      <c r="K20" s="201">
        <f t="shared" si="3"/>
        <v>0</v>
      </c>
      <c r="L20" s="201">
        <f t="shared" si="4"/>
        <v>0</v>
      </c>
      <c r="M20" s="202">
        <f t="shared" si="2"/>
        <v>0</v>
      </c>
      <c r="N20" s="24"/>
    </row>
    <row r="21" spans="2:14" s="25" customFormat="1" ht="30" customHeight="1" x14ac:dyDescent="0.25">
      <c r="B21" s="30" t="str">
        <f>+'2.1 PERSONNEL (USD)'!B28</f>
        <v>Project Administrative Staff</v>
      </c>
      <c r="C21" s="200">
        <f>+'3.2. ASSOC INST4 (M$)'!C20/'3.2. ASSOC INST5 (USD)'!$D$8</f>
        <v>0</v>
      </c>
      <c r="D21" s="200">
        <f>+'3.2. ASSOC INST4 (M$)'!D20/'3.2. ASSOC INST5 (USD)'!$D$8</f>
        <v>0</v>
      </c>
      <c r="E21" s="200">
        <f>+'3.2. ASSOC INST4 (M$)'!E20/'3.2. ASSOC INST5 (USD)'!$D$8</f>
        <v>0</v>
      </c>
      <c r="F21" s="200">
        <f>+'3.2. ASSOC INST4 (M$)'!F20/'3.2. ASSOC INST5 (USD)'!$D$8</f>
        <v>0</v>
      </c>
      <c r="G21" s="200">
        <f>+'3.2. ASSOC INST4 (M$)'!G20/'3.2. ASSOC INST5 (USD)'!$D$8</f>
        <v>0</v>
      </c>
      <c r="H21" s="200">
        <f>+'3.2. ASSOC INST4 (M$)'!H20/'3.2. ASSOC INST5 (USD)'!$D$8</f>
        <v>0</v>
      </c>
      <c r="I21" s="200">
        <f>+'3.2. ASSOC INST4 (M$)'!I20/'3.2. ASSOC INST5 (USD)'!$D$8</f>
        <v>0</v>
      </c>
      <c r="J21" s="200">
        <f>+'3.2. ASSOC INST4 (M$)'!J20/'3.2. ASSOC INST5 (USD)'!$D$8</f>
        <v>0</v>
      </c>
      <c r="K21" s="201">
        <f t="shared" si="3"/>
        <v>0</v>
      </c>
      <c r="L21" s="201">
        <f t="shared" si="4"/>
        <v>0</v>
      </c>
      <c r="M21" s="202">
        <f t="shared" si="2"/>
        <v>0</v>
      </c>
      <c r="N21" s="24"/>
    </row>
    <row r="22" spans="2:14" s="25" customFormat="1" ht="30" customHeight="1" x14ac:dyDescent="0.25">
      <c r="B22" s="30" t="str">
        <f>+'2.1 PERSONNEL (USD)'!B29</f>
        <v>Research Assistants</v>
      </c>
      <c r="C22" s="200">
        <f>+'3.2. ASSOC INST4 (M$)'!C21/'3.2. ASSOC INST5 (USD)'!$D$8</f>
        <v>0</v>
      </c>
      <c r="D22" s="200">
        <f>+'3.2. ASSOC INST4 (M$)'!D21/'3.2. ASSOC INST5 (USD)'!$D$8</f>
        <v>0</v>
      </c>
      <c r="E22" s="200">
        <f>+'3.2. ASSOC INST4 (M$)'!E21/'3.2. ASSOC INST5 (USD)'!$D$8</f>
        <v>0</v>
      </c>
      <c r="F22" s="200">
        <f>+'3.2. ASSOC INST4 (M$)'!F21/'3.2. ASSOC INST5 (USD)'!$D$8</f>
        <v>0</v>
      </c>
      <c r="G22" s="200">
        <f>+'3.2. ASSOC INST4 (M$)'!G21/'3.2. ASSOC INST5 (USD)'!$D$8</f>
        <v>0</v>
      </c>
      <c r="H22" s="200">
        <f>+'3.2. ASSOC INST4 (M$)'!H21/'3.2. ASSOC INST5 (USD)'!$D$8</f>
        <v>0</v>
      </c>
      <c r="I22" s="200">
        <f>+'3.2. ASSOC INST4 (M$)'!I21/'3.2. ASSOC INST5 (USD)'!$D$8</f>
        <v>0</v>
      </c>
      <c r="J22" s="200">
        <f>+'3.2. ASSOC INST4 (M$)'!J21/'3.2. ASSOC INST5 (USD)'!$D$8</f>
        <v>0</v>
      </c>
      <c r="K22" s="201">
        <f t="shared" si="3"/>
        <v>0</v>
      </c>
      <c r="L22" s="201">
        <f t="shared" si="4"/>
        <v>0</v>
      </c>
      <c r="M22" s="203">
        <f t="shared" si="2"/>
        <v>0</v>
      </c>
      <c r="N22" s="24"/>
    </row>
    <row r="23" spans="2:14" s="25" customFormat="1" ht="30" customHeight="1" x14ac:dyDescent="0.25">
      <c r="B23" s="23" t="s">
        <v>52</v>
      </c>
      <c r="C23" s="199">
        <f>+C24+C25</f>
        <v>0</v>
      </c>
      <c r="D23" s="199">
        <f t="shared" ref="D23:H23" si="6">+D24+D25</f>
        <v>0</v>
      </c>
      <c r="E23" s="199">
        <f t="shared" si="6"/>
        <v>0</v>
      </c>
      <c r="F23" s="199">
        <f t="shared" si="6"/>
        <v>0</v>
      </c>
      <c r="G23" s="199">
        <f t="shared" si="6"/>
        <v>0</v>
      </c>
      <c r="H23" s="199">
        <f t="shared" si="6"/>
        <v>0</v>
      </c>
      <c r="I23" s="199">
        <f t="shared" ref="I23:J23" si="7">+I24+I25</f>
        <v>0</v>
      </c>
      <c r="J23" s="199">
        <f t="shared" si="7"/>
        <v>0</v>
      </c>
      <c r="K23" s="201">
        <f t="shared" si="3"/>
        <v>0</v>
      </c>
      <c r="L23" s="201">
        <f t="shared" si="4"/>
        <v>0</v>
      </c>
      <c r="M23" s="204">
        <f t="shared" ref="M23" si="8">+K23+L23</f>
        <v>0</v>
      </c>
      <c r="N23" s="24"/>
    </row>
    <row r="24" spans="2:14" s="25" customFormat="1" ht="30" customHeight="1" x14ac:dyDescent="0.25">
      <c r="B24" s="138" t="s">
        <v>51</v>
      </c>
      <c r="C24" s="200">
        <f>+'3.2. ASSOC INST4 (M$)'!C23/'3.2. ASSOC INST5 (USD)'!$D$8</f>
        <v>0</v>
      </c>
      <c r="D24" s="200">
        <f>+'3.2. ASSOC INST4 (M$)'!D23/'3.2. ASSOC INST5 (USD)'!$D$8</f>
        <v>0</v>
      </c>
      <c r="E24" s="200">
        <f>+'3.2. ASSOC INST4 (M$)'!E23/'3.2. ASSOC INST5 (USD)'!$D$8</f>
        <v>0</v>
      </c>
      <c r="F24" s="200">
        <f>+'3.2. ASSOC INST4 (M$)'!F23/'3.2. ASSOC INST5 (USD)'!$D$8</f>
        <v>0</v>
      </c>
      <c r="G24" s="200">
        <f>+'3.2. ASSOC INST4 (M$)'!G23/'3.2. ASSOC INST5 (USD)'!$D$8</f>
        <v>0</v>
      </c>
      <c r="H24" s="200">
        <f>+'3.2. ASSOC INST4 (M$)'!H23/'3.2. ASSOC INST5 (USD)'!$D$8</f>
        <v>0</v>
      </c>
      <c r="I24" s="200">
        <f>+'3.2. ASSOC INST4 (M$)'!I23/'3.2. ASSOC INST5 (USD)'!$D$8</f>
        <v>0</v>
      </c>
      <c r="J24" s="200">
        <f>+'3.2. ASSOC INST4 (M$)'!J23/'3.2. ASSOC INST5 (USD)'!$D$8</f>
        <v>0</v>
      </c>
      <c r="K24" s="201">
        <f t="shared" si="3"/>
        <v>0</v>
      </c>
      <c r="L24" s="201">
        <f t="shared" si="4"/>
        <v>0</v>
      </c>
      <c r="M24" s="199">
        <f>+K24+L24</f>
        <v>0</v>
      </c>
      <c r="N24" s="24"/>
    </row>
    <row r="25" spans="2:14" s="29" customFormat="1" ht="30" customHeight="1" x14ac:dyDescent="0.25">
      <c r="B25" s="138" t="s">
        <v>52</v>
      </c>
      <c r="C25" s="205">
        <f>+'3.2. ASSOC INST4 (M$)'!C24/'3.2. ASSOC INST5 (USD)'!$D$8</f>
        <v>0</v>
      </c>
      <c r="D25" s="205">
        <f>+'3.2. ASSOC INST4 (M$)'!D24/'3.2. ASSOC INST5 (USD)'!$D$8</f>
        <v>0</v>
      </c>
      <c r="E25" s="205">
        <f>+'3.2. ASSOC INST4 (M$)'!E24/'3.2. ASSOC INST5 (USD)'!$D$8</f>
        <v>0</v>
      </c>
      <c r="F25" s="205">
        <f>+'3.2. ASSOC INST4 (M$)'!F24/'3.2. ASSOC INST5 (USD)'!$D$8</f>
        <v>0</v>
      </c>
      <c r="G25" s="205">
        <f>+'3.2. ASSOC INST4 (M$)'!G24/'3.2. ASSOC INST5 (USD)'!$D$8</f>
        <v>0</v>
      </c>
      <c r="H25" s="205">
        <f>+'3.2. ASSOC INST4 (M$)'!H24/'3.2. ASSOC INST5 (USD)'!$D$8</f>
        <v>0</v>
      </c>
      <c r="I25" s="205">
        <f>+'3.2. ASSOC INST4 (M$)'!I24/'3.2. ASSOC INST5 (USD)'!$D$8</f>
        <v>0</v>
      </c>
      <c r="J25" s="205">
        <f>+'3.2. ASSOC INST4 (M$)'!J24/'3.2. ASSOC INST5 (USD)'!$D$8</f>
        <v>0</v>
      </c>
      <c r="K25" s="201">
        <f t="shared" si="3"/>
        <v>0</v>
      </c>
      <c r="L25" s="201">
        <f t="shared" si="4"/>
        <v>0</v>
      </c>
      <c r="M25" s="199">
        <f>+K25+L25</f>
        <v>0</v>
      </c>
      <c r="N25" s="28"/>
    </row>
    <row r="26" spans="2:14" s="25" customFormat="1" ht="30" customHeight="1" x14ac:dyDescent="0.25">
      <c r="B26" s="23" t="s">
        <v>54</v>
      </c>
      <c r="C26" s="185">
        <f>+'3.2. ASSOC INST4 (M$)'!C25/'3.2. ASSOC INST5 (USD)'!$D$8</f>
        <v>0</v>
      </c>
      <c r="D26" s="185">
        <f>+'3.2. ASSOC INST4 (M$)'!D25/'3.2. ASSOC INST5 (USD)'!$D$8</f>
        <v>0</v>
      </c>
      <c r="E26" s="185">
        <f>+'3.2. ASSOC INST4 (M$)'!E25/'3.2. ASSOC INST5 (USD)'!$D$8</f>
        <v>0</v>
      </c>
      <c r="F26" s="185">
        <f>+'3.2. ASSOC INST4 (M$)'!F25/'3.2. ASSOC INST5 (USD)'!$D$8</f>
        <v>0</v>
      </c>
      <c r="G26" s="185">
        <f>+'3.2. ASSOC INST4 (M$)'!G25/'3.2. ASSOC INST5 (USD)'!$D$8</f>
        <v>0</v>
      </c>
      <c r="H26" s="185">
        <f>+'3.2. ASSOC INST4 (M$)'!H25/'3.2. ASSOC INST5 (USD)'!$D$8</f>
        <v>0</v>
      </c>
      <c r="I26" s="185">
        <f>+'3.2. ASSOC INST4 (M$)'!I25/'3.2. ASSOC INST5 (USD)'!$D$8</f>
        <v>0</v>
      </c>
      <c r="J26" s="185">
        <f>+'3.2. ASSOC INST4 (M$)'!J25/'3.2. ASSOC INST5 (USD)'!$D$8</f>
        <v>0</v>
      </c>
      <c r="K26" s="201">
        <f t="shared" si="3"/>
        <v>0</v>
      </c>
      <c r="L26" s="201">
        <f t="shared" si="4"/>
        <v>0</v>
      </c>
      <c r="M26" s="199">
        <f>+K26+L26</f>
        <v>0</v>
      </c>
      <c r="N26" s="24"/>
    </row>
    <row r="27" spans="2:14" s="25" customFormat="1" ht="30" customHeight="1" x14ac:dyDescent="0.25">
      <c r="B27" s="23" t="s">
        <v>67</v>
      </c>
      <c r="C27" s="185">
        <f>+'3.2. ASSOC INST4 (M$)'!C26/'3.2. ASSOC INST5 (USD)'!$D$8</f>
        <v>0</v>
      </c>
      <c r="D27" s="185">
        <f>+'3.2. ASSOC INST4 (M$)'!D26/'3.2. ASSOC INST5 (USD)'!$D$8</f>
        <v>0</v>
      </c>
      <c r="E27" s="185">
        <f>+'3.2. ASSOC INST4 (M$)'!E26/'3.2. ASSOC INST5 (USD)'!$D$8</f>
        <v>0</v>
      </c>
      <c r="F27" s="185">
        <f>+'3.2. ASSOC INST4 (M$)'!F26/'3.2. ASSOC INST5 (USD)'!$D$8</f>
        <v>0</v>
      </c>
      <c r="G27" s="185">
        <f>+'3.2. ASSOC INST4 (M$)'!G26/'3.2. ASSOC INST5 (USD)'!$D$8</f>
        <v>0</v>
      </c>
      <c r="H27" s="185">
        <f>+'3.2. ASSOC INST4 (M$)'!H26/'3.2. ASSOC INST5 (USD)'!$D$8</f>
        <v>0</v>
      </c>
      <c r="I27" s="185">
        <f>+'3.2. ASSOC INST4 (M$)'!I26/'3.2. ASSOC INST5 (USD)'!$D$8</f>
        <v>0</v>
      </c>
      <c r="J27" s="185">
        <f>+'3.2. ASSOC INST4 (M$)'!J26/'3.2. ASSOC INST5 (USD)'!$D$8</f>
        <v>0</v>
      </c>
      <c r="K27" s="201">
        <f t="shared" si="3"/>
        <v>0</v>
      </c>
      <c r="L27" s="201">
        <f t="shared" si="4"/>
        <v>0</v>
      </c>
      <c r="M27" s="199">
        <f>+K27+L27</f>
        <v>0</v>
      </c>
      <c r="N27" s="24"/>
    </row>
    <row r="28" spans="2:14" s="25" customFormat="1" ht="30" customHeight="1" x14ac:dyDescent="0.25">
      <c r="B28" s="32" t="s">
        <v>50</v>
      </c>
      <c r="C28" s="206">
        <f t="shared" ref="C28:H28" si="9">+C14+SUM(C24:C27)</f>
        <v>0</v>
      </c>
      <c r="D28" s="206">
        <f t="shared" si="9"/>
        <v>0</v>
      </c>
      <c r="E28" s="206">
        <f t="shared" si="9"/>
        <v>0</v>
      </c>
      <c r="F28" s="206">
        <f t="shared" si="9"/>
        <v>0</v>
      </c>
      <c r="G28" s="206">
        <f t="shared" si="9"/>
        <v>0</v>
      </c>
      <c r="H28" s="206">
        <f t="shared" si="9"/>
        <v>0</v>
      </c>
      <c r="I28" s="206">
        <f t="shared" ref="I28:J28" si="10">+I14+SUM(I24:I27)</f>
        <v>0</v>
      </c>
      <c r="J28" s="206">
        <f t="shared" si="10"/>
        <v>0</v>
      </c>
      <c r="K28" s="206">
        <f>+C28+E28+G28+I28</f>
        <v>0</v>
      </c>
      <c r="L28" s="206">
        <f>+D28+F28+H28+J28</f>
        <v>0</v>
      </c>
      <c r="M28" s="206">
        <f>+K28+L28</f>
        <v>0</v>
      </c>
      <c r="N28" s="24"/>
    </row>
  </sheetData>
  <mergeCells count="13">
    <mergeCell ref="C6:M6"/>
    <mergeCell ref="C11:M11"/>
    <mergeCell ref="C4:M4"/>
    <mergeCell ref="C5:M5"/>
    <mergeCell ref="B1:M1"/>
    <mergeCell ref="C3:M3"/>
    <mergeCell ref="B11:B13"/>
    <mergeCell ref="C12:D12"/>
    <mergeCell ref="E12:F12"/>
    <mergeCell ref="G12:H12"/>
    <mergeCell ref="K12:L12"/>
    <mergeCell ref="M12:M13"/>
    <mergeCell ref="I12:J12"/>
  </mergeCells>
  <pageMargins left="0.25" right="0.25" top="0.75" bottom="0.75" header="0.3" footer="0.3"/>
  <pageSetup scale="53"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307"/>
  <sheetViews>
    <sheetView view="pageBreakPreview" zoomScaleNormal="100" zoomScaleSheetLayoutView="100" workbookViewId="0">
      <selection activeCell="I9" sqref="I9:J9"/>
    </sheetView>
  </sheetViews>
  <sheetFormatPr baseColWidth="10" defaultColWidth="11.42578125" defaultRowHeight="11.25" x14ac:dyDescent="0.15"/>
  <cols>
    <col min="1" max="1" width="1.5703125" style="157" customWidth="1"/>
    <col min="2" max="2" width="18.28515625" style="157" customWidth="1"/>
    <col min="3" max="4" width="14.140625" style="157" customWidth="1"/>
    <col min="5" max="5" width="13.42578125" style="213" customWidth="1"/>
    <col min="6" max="6" width="15.42578125" style="157" customWidth="1"/>
    <col min="7" max="8" width="18.5703125" style="157" customWidth="1"/>
    <col min="9" max="9" width="11.7109375" style="214" customWidth="1"/>
    <col min="10" max="10" width="13" style="214" customWidth="1"/>
    <col min="11" max="11" width="9.28515625" style="214" customWidth="1"/>
    <col min="12" max="12" width="13" style="214" customWidth="1"/>
    <col min="13" max="13" width="9.28515625" style="214" customWidth="1"/>
    <col min="14" max="17" width="13" style="214" customWidth="1"/>
    <col min="18" max="18" width="4" style="214" customWidth="1"/>
    <col min="19" max="20" width="10.85546875" style="214" customWidth="1"/>
    <col min="21" max="21" width="11.140625" style="214" customWidth="1"/>
    <col min="22" max="22" width="12.85546875" style="214" customWidth="1"/>
    <col min="23" max="23" width="12.42578125" style="214" bestFit="1" customWidth="1"/>
    <col min="24" max="24" width="8.5703125" style="214" customWidth="1"/>
    <col min="25" max="25" width="11.28515625" style="214" customWidth="1"/>
    <col min="26" max="26" width="12.7109375" style="214" customWidth="1"/>
    <col min="27" max="27" width="11.42578125" style="214"/>
    <col min="28" max="28" width="9" style="214" customWidth="1"/>
    <col min="29" max="29" width="12" style="214" customWidth="1"/>
    <col min="30" max="30" width="10.28515625" style="214" customWidth="1"/>
    <col min="31" max="31" width="11.42578125" style="214"/>
    <col min="32" max="32" width="9.42578125" style="214" customWidth="1"/>
    <col min="33" max="33" width="12.28515625" style="214" customWidth="1"/>
    <col min="34" max="34" width="9.42578125" style="214" customWidth="1"/>
    <col min="35" max="35" width="11" style="214" customWidth="1"/>
    <col min="36" max="36" width="9.5703125" style="157" customWidth="1"/>
    <col min="37" max="37" width="17.42578125" style="157" customWidth="1"/>
    <col min="38" max="16384" width="11.42578125" style="157"/>
  </cols>
  <sheetData>
    <row r="1" spans="1:40" ht="24" customHeight="1" x14ac:dyDescent="0.15">
      <c r="B1" s="211" t="s">
        <v>20</v>
      </c>
      <c r="C1" s="212"/>
    </row>
    <row r="2" spans="1:40" x14ac:dyDescent="0.15">
      <c r="B2" s="159"/>
      <c r="C2" s="159"/>
    </row>
    <row r="3" spans="1:40" s="211" customFormat="1" ht="27" customHeight="1" x14ac:dyDescent="0.25">
      <c r="B3" s="215" t="s">
        <v>37</v>
      </c>
      <c r="C3" s="215">
        <f>+'2. ANID BUDGET (M$)'!C3</f>
        <v>0</v>
      </c>
      <c r="E3" s="216"/>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row>
    <row r="4" spans="1:40" s="159" customFormat="1" ht="10.5" customHeight="1" x14ac:dyDescent="0.25">
      <c r="G4" s="211"/>
      <c r="H4" s="211"/>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row>
    <row r="5" spans="1:40" s="159" customFormat="1" ht="18.75" customHeight="1" thickBot="1" x14ac:dyDescent="0.3">
      <c r="B5" s="211" t="s">
        <v>36</v>
      </c>
      <c r="C5" s="211"/>
      <c r="D5" s="211"/>
      <c r="E5" s="216"/>
      <c r="F5" s="211"/>
      <c r="G5" s="211"/>
      <c r="H5" s="211"/>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row>
    <row r="6" spans="1:40" s="159" customFormat="1" ht="15.75" customHeight="1" thickBot="1" x14ac:dyDescent="0.2">
      <c r="B6" s="219" t="s">
        <v>73</v>
      </c>
      <c r="C6" s="215"/>
      <c r="D6" s="220"/>
      <c r="E6" s="216"/>
      <c r="F6" s="220"/>
      <c r="G6" s="220"/>
      <c r="H6" s="220"/>
      <c r="I6" s="221"/>
      <c r="J6" s="221"/>
      <c r="K6" s="221"/>
      <c r="L6" s="221"/>
      <c r="M6" s="221"/>
      <c r="N6" s="221"/>
      <c r="O6" s="221"/>
      <c r="P6" s="221"/>
      <c r="Q6" s="221"/>
      <c r="R6" s="217"/>
      <c r="S6" s="336" t="s">
        <v>90</v>
      </c>
      <c r="T6" s="337"/>
      <c r="U6" s="337"/>
      <c r="V6" s="337"/>
      <c r="W6" s="337"/>
      <c r="X6" s="337"/>
      <c r="Y6" s="337"/>
      <c r="Z6" s="337"/>
      <c r="AA6" s="337"/>
      <c r="AB6" s="337"/>
      <c r="AC6" s="337"/>
      <c r="AD6" s="337"/>
      <c r="AE6" s="337"/>
      <c r="AF6" s="337"/>
      <c r="AG6" s="337"/>
      <c r="AH6" s="337"/>
      <c r="AI6" s="337"/>
      <c r="AJ6" s="338"/>
      <c r="AK6" s="218"/>
      <c r="AL6" s="218"/>
      <c r="AM6" s="218"/>
      <c r="AN6" s="218"/>
    </row>
    <row r="7" spans="1:40" s="222" customFormat="1" ht="18" customHeight="1" x14ac:dyDescent="0.25">
      <c r="B7" s="351" t="s">
        <v>24</v>
      </c>
      <c r="C7" s="323" t="s">
        <v>15</v>
      </c>
      <c r="D7" s="323" t="s">
        <v>25</v>
      </c>
      <c r="E7" s="323" t="s">
        <v>16</v>
      </c>
      <c r="F7" s="323" t="s">
        <v>26</v>
      </c>
      <c r="G7" s="325" t="s">
        <v>17</v>
      </c>
      <c r="H7" s="282"/>
      <c r="I7" s="321" t="s">
        <v>94</v>
      </c>
      <c r="J7" s="322"/>
      <c r="K7" s="321" t="s">
        <v>95</v>
      </c>
      <c r="L7" s="322"/>
      <c r="M7" s="321" t="s">
        <v>96</v>
      </c>
      <c r="N7" s="322"/>
      <c r="O7" s="321" t="s">
        <v>107</v>
      </c>
      <c r="P7" s="322"/>
      <c r="Q7" s="223" t="s">
        <v>29</v>
      </c>
      <c r="R7" s="217"/>
      <c r="S7" s="332" t="s">
        <v>91</v>
      </c>
      <c r="T7" s="333"/>
      <c r="U7" s="318" t="s">
        <v>7</v>
      </c>
      <c r="V7" s="319"/>
      <c r="W7" s="319"/>
      <c r="X7" s="320"/>
      <c r="Y7" s="318" t="s">
        <v>8</v>
      </c>
      <c r="Z7" s="319"/>
      <c r="AA7" s="319"/>
      <c r="AB7" s="320"/>
      <c r="AC7" s="318" t="s">
        <v>9</v>
      </c>
      <c r="AD7" s="319"/>
      <c r="AE7" s="319"/>
      <c r="AF7" s="320"/>
      <c r="AG7" s="318" t="s">
        <v>106</v>
      </c>
      <c r="AH7" s="319"/>
      <c r="AI7" s="319"/>
      <c r="AJ7" s="320"/>
    </row>
    <row r="8" spans="1:40" s="222" customFormat="1" ht="29.25" customHeight="1" x14ac:dyDescent="0.15">
      <c r="A8" s="224"/>
      <c r="B8" s="352"/>
      <c r="C8" s="324"/>
      <c r="D8" s="324"/>
      <c r="E8" s="324"/>
      <c r="F8" s="324"/>
      <c r="G8" s="326"/>
      <c r="H8" s="283" t="s">
        <v>115</v>
      </c>
      <c r="I8" s="225" t="s">
        <v>30</v>
      </c>
      <c r="J8" s="226" t="s">
        <v>88</v>
      </c>
      <c r="K8" s="225" t="s">
        <v>30</v>
      </c>
      <c r="L8" s="226" t="s">
        <v>88</v>
      </c>
      <c r="M8" s="225" t="s">
        <v>30</v>
      </c>
      <c r="N8" s="226" t="s">
        <v>88</v>
      </c>
      <c r="O8" s="225" t="s">
        <v>30</v>
      </c>
      <c r="P8" s="226" t="s">
        <v>88</v>
      </c>
      <c r="Q8" s="226" t="s">
        <v>88</v>
      </c>
      <c r="R8" s="217"/>
      <c r="S8" s="227" t="s">
        <v>116</v>
      </c>
      <c r="T8" s="227" t="s">
        <v>117</v>
      </c>
      <c r="U8" s="228" t="s">
        <v>100</v>
      </c>
      <c r="V8" s="229" t="s">
        <v>97</v>
      </c>
      <c r="W8" s="229" t="s">
        <v>98</v>
      </c>
      <c r="X8" s="230" t="s">
        <v>99</v>
      </c>
      <c r="Y8" s="228" t="s">
        <v>100</v>
      </c>
      <c r="Z8" s="229" t="s">
        <v>97</v>
      </c>
      <c r="AA8" s="229" t="s">
        <v>98</v>
      </c>
      <c r="AB8" s="230" t="s">
        <v>99</v>
      </c>
      <c r="AC8" s="228" t="s">
        <v>100</v>
      </c>
      <c r="AD8" s="229" t="s">
        <v>97</v>
      </c>
      <c r="AE8" s="229" t="s">
        <v>98</v>
      </c>
      <c r="AF8" s="230" t="s">
        <v>99</v>
      </c>
      <c r="AG8" s="228" t="s">
        <v>100</v>
      </c>
      <c r="AH8" s="229" t="s">
        <v>97</v>
      </c>
      <c r="AI8" s="229" t="s">
        <v>98</v>
      </c>
      <c r="AJ8" s="230" t="s">
        <v>99</v>
      </c>
      <c r="AN8" s="214"/>
    </row>
    <row r="9" spans="1:40" s="242" customFormat="1" ht="15" customHeight="1" x14ac:dyDescent="0.25">
      <c r="A9" s="159"/>
      <c r="B9" s="231"/>
      <c r="C9" s="232"/>
      <c r="D9" s="233"/>
      <c r="E9" s="234"/>
      <c r="F9" s="233"/>
      <c r="G9" s="235" t="s">
        <v>18</v>
      </c>
      <c r="H9" s="284"/>
      <c r="I9" s="236"/>
      <c r="J9" s="237"/>
      <c r="K9" s="236"/>
      <c r="L9" s="237"/>
      <c r="M9" s="236"/>
      <c r="N9" s="237"/>
      <c r="O9" s="236"/>
      <c r="P9" s="237"/>
      <c r="Q9" s="237">
        <f>+J9+L9+N9+P9</f>
        <v>0</v>
      </c>
      <c r="R9" s="217"/>
      <c r="S9" s="238">
        <v>1680</v>
      </c>
      <c r="T9" s="286">
        <v>413</v>
      </c>
      <c r="U9" s="239">
        <f>I9/45</f>
        <v>0</v>
      </c>
      <c r="V9" s="294">
        <f>IF(H9="Incentivo",U9*T9,U9*S9)</f>
        <v>0</v>
      </c>
      <c r="W9" s="294">
        <f>(J9*1000)/$W$34</f>
        <v>0</v>
      </c>
      <c r="X9" s="241" t="str">
        <f>+IF(W9&lt;=V9,"OK","ERROR")</f>
        <v>OK</v>
      </c>
      <c r="Y9" s="239">
        <f>K9/45</f>
        <v>0</v>
      </c>
      <c r="Z9" s="240">
        <f>IF(H9="Incentivo",Y9*T9,Y9*S9)</f>
        <v>0</v>
      </c>
      <c r="AA9" s="240">
        <f>(L9*1000)/$W$34</f>
        <v>0</v>
      </c>
      <c r="AB9" s="241" t="str">
        <f>+IF(AA9&lt;=Z9,"OK","ERROR")</f>
        <v>OK</v>
      </c>
      <c r="AC9" s="239">
        <f>M9/45</f>
        <v>0</v>
      </c>
      <c r="AD9" s="240">
        <f>IF(H9="Incentivo",AC9*T9,AC9*S9)</f>
        <v>0</v>
      </c>
      <c r="AE9" s="240">
        <f>(N9*1000)/$W$34</f>
        <v>0</v>
      </c>
      <c r="AF9" s="241" t="str">
        <f>+IF(AE9&lt;=AD9,"OK","ERROR")</f>
        <v>OK</v>
      </c>
      <c r="AG9" s="239">
        <f>+O9/45</f>
        <v>0</v>
      </c>
      <c r="AH9" s="240">
        <f>IF(H9="Incentivo",AG9*T9,AG9*S9)</f>
        <v>0</v>
      </c>
      <c r="AI9" s="240">
        <f>(P9*1000)/$W$34</f>
        <v>0</v>
      </c>
      <c r="AJ9" s="241" t="str">
        <f>+IF(AI9&lt;=AH9,"OK","ERROR")</f>
        <v>OK</v>
      </c>
    </row>
    <row r="10" spans="1:40" s="242" customFormat="1" ht="15" customHeight="1" x14ac:dyDescent="0.25">
      <c r="A10" s="159"/>
      <c r="B10" s="231"/>
      <c r="C10" s="232"/>
      <c r="D10" s="233"/>
      <c r="E10" s="234"/>
      <c r="F10" s="233"/>
      <c r="G10" s="235" t="s">
        <v>23</v>
      </c>
      <c r="H10" s="284"/>
      <c r="I10" s="236"/>
      <c r="J10" s="237"/>
      <c r="K10" s="236"/>
      <c r="L10" s="237"/>
      <c r="M10" s="236"/>
      <c r="N10" s="237"/>
      <c r="O10" s="236"/>
      <c r="P10" s="237"/>
      <c r="Q10" s="237">
        <f t="shared" ref="Q10:Q18" si="0">+J10+L10+N10+P10</f>
        <v>0</v>
      </c>
      <c r="R10" s="217"/>
      <c r="S10" s="238">
        <v>1260</v>
      </c>
      <c r="T10" s="286">
        <v>330</v>
      </c>
      <c r="U10" s="239">
        <f t="shared" ref="U10:U18" si="1">I10/45</f>
        <v>0</v>
      </c>
      <c r="V10" s="276">
        <f>IF(H10="Incentivo",U10*T10,U10*S10)</f>
        <v>0</v>
      </c>
      <c r="W10" s="276">
        <f>(J10*1000)/$W$34</f>
        <v>0</v>
      </c>
      <c r="X10" s="241" t="str">
        <f t="shared" ref="X10:X18" si="2">+IF(W10&lt;=V10,"OK","ERROR")</f>
        <v>OK</v>
      </c>
      <c r="Y10" s="239">
        <f t="shared" ref="Y10:Y18" si="3">K10/45</f>
        <v>0</v>
      </c>
      <c r="Z10" s="240">
        <f t="shared" ref="Z10:Z18" si="4">IF(H10="Incentivo",Y10*T10,Y10*S10)</f>
        <v>0</v>
      </c>
      <c r="AA10" s="240">
        <f t="shared" ref="AA10:AA18" si="5">(L10*1000)/$W$34</f>
        <v>0</v>
      </c>
      <c r="AB10" s="241" t="str">
        <f t="shared" ref="AB10:AB18" si="6">+IF(AA10&lt;=Z10,"OK","ERROR")</f>
        <v>OK</v>
      </c>
      <c r="AC10" s="239">
        <f t="shared" ref="AC10:AC18" si="7">M10/45</f>
        <v>0</v>
      </c>
      <c r="AD10" s="240">
        <f t="shared" ref="AD10:AD18" si="8">IF(H10="Incentivo",AC10*T10,AC10*S10)</f>
        <v>0</v>
      </c>
      <c r="AE10" s="240">
        <f t="shared" ref="AE10:AE18" si="9">(N10*1000)/$W$34</f>
        <v>0</v>
      </c>
      <c r="AF10" s="241" t="str">
        <f t="shared" ref="AF10:AF18" si="10">+IF(AE10&lt;=AD10,"OK","ERROR")</f>
        <v>OK</v>
      </c>
      <c r="AG10" s="239">
        <f t="shared" ref="AG10:AG18" si="11">+O10/45</f>
        <v>0</v>
      </c>
      <c r="AH10" s="240">
        <f t="shared" ref="AH10:AH18" si="12">IF(H10="Incentivo",AG10*T10,AG10*S10)</f>
        <v>0</v>
      </c>
      <c r="AI10" s="240">
        <f t="shared" ref="AI10:AI17" si="13">(P10*1000)/$W$34</f>
        <v>0</v>
      </c>
      <c r="AJ10" s="241" t="str">
        <f t="shared" ref="AJ10:AJ18" si="14">+IF(AI10&lt;=AH10,"OK","ERROR")</f>
        <v>OK</v>
      </c>
    </row>
    <row r="11" spans="1:40" s="242" customFormat="1" ht="15" customHeight="1" x14ac:dyDescent="0.25">
      <c r="A11" s="159"/>
      <c r="B11" s="231"/>
      <c r="C11" s="232"/>
      <c r="D11" s="233"/>
      <c r="E11" s="234"/>
      <c r="F11" s="233"/>
      <c r="G11" s="235" t="s">
        <v>28</v>
      </c>
      <c r="H11" s="284"/>
      <c r="I11" s="236"/>
      <c r="J11" s="237"/>
      <c r="K11" s="236"/>
      <c r="L11" s="237"/>
      <c r="M11" s="236"/>
      <c r="N11" s="237"/>
      <c r="O11" s="236"/>
      <c r="P11" s="237"/>
      <c r="Q11" s="237">
        <f t="shared" si="0"/>
        <v>0</v>
      </c>
      <c r="R11" s="217"/>
      <c r="S11" s="238">
        <v>1200</v>
      </c>
      <c r="T11" s="286">
        <v>330</v>
      </c>
      <c r="U11" s="239">
        <f t="shared" si="1"/>
        <v>0</v>
      </c>
      <c r="V11" s="276">
        <f t="shared" ref="V11:V18" si="15">IF(H11="Incentivo",U11*T11,U11*S11)</f>
        <v>0</v>
      </c>
      <c r="W11" s="276">
        <f>(J11*1000)/$W$34</f>
        <v>0</v>
      </c>
      <c r="X11" s="241" t="str">
        <f t="shared" si="2"/>
        <v>OK</v>
      </c>
      <c r="Y11" s="239">
        <f t="shared" si="3"/>
        <v>0</v>
      </c>
      <c r="Z11" s="240">
        <f t="shared" si="4"/>
        <v>0</v>
      </c>
      <c r="AA11" s="240">
        <f t="shared" si="5"/>
        <v>0</v>
      </c>
      <c r="AB11" s="241" t="str">
        <f t="shared" si="6"/>
        <v>OK</v>
      </c>
      <c r="AC11" s="239">
        <f t="shared" si="7"/>
        <v>0</v>
      </c>
      <c r="AD11" s="240">
        <f t="shared" si="8"/>
        <v>0</v>
      </c>
      <c r="AE11" s="240">
        <f t="shared" si="9"/>
        <v>0</v>
      </c>
      <c r="AF11" s="241" t="str">
        <f t="shared" si="10"/>
        <v>OK</v>
      </c>
      <c r="AG11" s="239">
        <f t="shared" si="11"/>
        <v>0</v>
      </c>
      <c r="AH11" s="240">
        <f t="shared" si="12"/>
        <v>0</v>
      </c>
      <c r="AI11" s="240">
        <f t="shared" si="13"/>
        <v>0</v>
      </c>
      <c r="AJ11" s="241" t="str">
        <f t="shared" si="14"/>
        <v>OK</v>
      </c>
    </row>
    <row r="12" spans="1:40" s="242" customFormat="1" ht="15" customHeight="1" x14ac:dyDescent="0.25">
      <c r="A12" s="159"/>
      <c r="B12" s="231"/>
      <c r="C12" s="232"/>
      <c r="D12" s="233"/>
      <c r="E12" s="234"/>
      <c r="F12" s="233"/>
      <c r="G12" s="235" t="s">
        <v>28</v>
      </c>
      <c r="H12" s="284"/>
      <c r="I12" s="236"/>
      <c r="J12" s="237"/>
      <c r="K12" s="236"/>
      <c r="L12" s="237"/>
      <c r="M12" s="236"/>
      <c r="N12" s="237"/>
      <c r="O12" s="236"/>
      <c r="P12" s="237"/>
      <c r="Q12" s="237">
        <f t="shared" si="0"/>
        <v>0</v>
      </c>
      <c r="R12" s="217"/>
      <c r="S12" s="238">
        <v>1200</v>
      </c>
      <c r="T12" s="286">
        <v>330</v>
      </c>
      <c r="U12" s="239">
        <f t="shared" si="1"/>
        <v>0</v>
      </c>
      <c r="V12" s="276">
        <f t="shared" si="15"/>
        <v>0</v>
      </c>
      <c r="W12" s="276">
        <f t="shared" ref="W12:W18" si="16">(J12*1000)/$W$34</f>
        <v>0</v>
      </c>
      <c r="X12" s="241" t="str">
        <f t="shared" si="2"/>
        <v>OK</v>
      </c>
      <c r="Y12" s="239">
        <f t="shared" si="3"/>
        <v>0</v>
      </c>
      <c r="Z12" s="240">
        <f t="shared" si="4"/>
        <v>0</v>
      </c>
      <c r="AA12" s="240">
        <f t="shared" si="5"/>
        <v>0</v>
      </c>
      <c r="AB12" s="241" t="str">
        <f t="shared" si="6"/>
        <v>OK</v>
      </c>
      <c r="AC12" s="239">
        <f t="shared" si="7"/>
        <v>0</v>
      </c>
      <c r="AD12" s="240">
        <f t="shared" si="8"/>
        <v>0</v>
      </c>
      <c r="AE12" s="240">
        <f t="shared" si="9"/>
        <v>0</v>
      </c>
      <c r="AF12" s="241" t="str">
        <f t="shared" si="10"/>
        <v>OK</v>
      </c>
      <c r="AG12" s="239">
        <f t="shared" si="11"/>
        <v>0</v>
      </c>
      <c r="AH12" s="240">
        <f t="shared" si="12"/>
        <v>0</v>
      </c>
      <c r="AI12" s="240">
        <f t="shared" si="13"/>
        <v>0</v>
      </c>
      <c r="AJ12" s="241" t="str">
        <f t="shared" si="14"/>
        <v>OK</v>
      </c>
    </row>
    <row r="13" spans="1:40" s="242" customFormat="1" ht="15" customHeight="1" x14ac:dyDescent="0.25">
      <c r="A13" s="159"/>
      <c r="B13" s="231"/>
      <c r="C13" s="232"/>
      <c r="D13" s="233"/>
      <c r="E13" s="234"/>
      <c r="F13" s="233"/>
      <c r="G13" s="235" t="s">
        <v>28</v>
      </c>
      <c r="H13" s="284"/>
      <c r="I13" s="236"/>
      <c r="J13" s="237"/>
      <c r="K13" s="236"/>
      <c r="L13" s="237"/>
      <c r="M13" s="236"/>
      <c r="N13" s="237"/>
      <c r="O13" s="236"/>
      <c r="P13" s="237"/>
      <c r="Q13" s="237">
        <f t="shared" si="0"/>
        <v>0</v>
      </c>
      <c r="R13" s="217"/>
      <c r="S13" s="238">
        <v>1200</v>
      </c>
      <c r="T13" s="286">
        <v>330</v>
      </c>
      <c r="U13" s="239">
        <f t="shared" si="1"/>
        <v>0</v>
      </c>
      <c r="V13" s="276">
        <f t="shared" si="15"/>
        <v>0</v>
      </c>
      <c r="W13" s="276">
        <f t="shared" si="16"/>
        <v>0</v>
      </c>
      <c r="X13" s="241" t="str">
        <f t="shared" si="2"/>
        <v>OK</v>
      </c>
      <c r="Y13" s="239">
        <f t="shared" si="3"/>
        <v>0</v>
      </c>
      <c r="Z13" s="240">
        <f t="shared" si="4"/>
        <v>0</v>
      </c>
      <c r="AA13" s="240">
        <f t="shared" si="5"/>
        <v>0</v>
      </c>
      <c r="AB13" s="241" t="str">
        <f t="shared" si="6"/>
        <v>OK</v>
      </c>
      <c r="AC13" s="239">
        <f t="shared" si="7"/>
        <v>0</v>
      </c>
      <c r="AD13" s="240">
        <f t="shared" si="8"/>
        <v>0</v>
      </c>
      <c r="AE13" s="240">
        <f t="shared" si="9"/>
        <v>0</v>
      </c>
      <c r="AF13" s="241" t="str">
        <f t="shared" si="10"/>
        <v>OK</v>
      </c>
      <c r="AG13" s="239">
        <f t="shared" si="11"/>
        <v>0</v>
      </c>
      <c r="AH13" s="240">
        <f t="shared" si="12"/>
        <v>0</v>
      </c>
      <c r="AI13" s="240">
        <f t="shared" si="13"/>
        <v>0</v>
      </c>
      <c r="AJ13" s="241" t="str">
        <f t="shared" si="14"/>
        <v>OK</v>
      </c>
    </row>
    <row r="14" spans="1:40" s="242" customFormat="1" ht="15" customHeight="1" x14ac:dyDescent="0.25">
      <c r="A14" s="159"/>
      <c r="B14" s="231"/>
      <c r="C14" s="232"/>
      <c r="D14" s="233"/>
      <c r="E14" s="234"/>
      <c r="F14" s="233"/>
      <c r="G14" s="235" t="s">
        <v>27</v>
      </c>
      <c r="H14" s="284"/>
      <c r="I14" s="236"/>
      <c r="J14" s="237"/>
      <c r="K14" s="236"/>
      <c r="L14" s="237"/>
      <c r="M14" s="236"/>
      <c r="N14" s="237"/>
      <c r="O14" s="236"/>
      <c r="P14" s="237"/>
      <c r="Q14" s="237">
        <f t="shared" ref="Q14:Q16" si="17">+J14+L14+N14+P14</f>
        <v>0</v>
      </c>
      <c r="R14" s="217"/>
      <c r="S14" s="238">
        <v>1050</v>
      </c>
      <c r="T14" s="286">
        <v>175</v>
      </c>
      <c r="U14" s="239">
        <f t="shared" si="1"/>
        <v>0</v>
      </c>
      <c r="V14" s="276">
        <f t="shared" si="15"/>
        <v>0</v>
      </c>
      <c r="W14" s="276">
        <f t="shared" si="16"/>
        <v>0</v>
      </c>
      <c r="X14" s="241" t="str">
        <f t="shared" si="2"/>
        <v>OK</v>
      </c>
      <c r="Y14" s="239">
        <f t="shared" si="3"/>
        <v>0</v>
      </c>
      <c r="Z14" s="240">
        <f t="shared" si="4"/>
        <v>0</v>
      </c>
      <c r="AA14" s="240">
        <f t="shared" ref="AA14:AA16" si="18">(L14*1000)/$W$34</f>
        <v>0</v>
      </c>
      <c r="AB14" s="241" t="str">
        <f t="shared" si="6"/>
        <v>OK</v>
      </c>
      <c r="AC14" s="239">
        <f t="shared" si="7"/>
        <v>0</v>
      </c>
      <c r="AD14" s="240">
        <f t="shared" si="8"/>
        <v>0</v>
      </c>
      <c r="AE14" s="240">
        <f t="shared" ref="AE14:AE16" si="19">(N14*1000)/$W$34</f>
        <v>0</v>
      </c>
      <c r="AF14" s="241" t="str">
        <f t="shared" si="10"/>
        <v>OK</v>
      </c>
      <c r="AG14" s="239">
        <f t="shared" si="11"/>
        <v>0</v>
      </c>
      <c r="AH14" s="240">
        <f t="shared" si="12"/>
        <v>0</v>
      </c>
      <c r="AI14" s="240">
        <f t="shared" ref="AI14:AI16" si="20">(P14*1000)/$W$34</f>
        <v>0</v>
      </c>
      <c r="AJ14" s="241" t="str">
        <f t="shared" si="14"/>
        <v>OK</v>
      </c>
    </row>
    <row r="15" spans="1:40" s="242" customFormat="1" ht="15" customHeight="1" x14ac:dyDescent="0.25">
      <c r="A15" s="159"/>
      <c r="B15" s="231"/>
      <c r="C15" s="232"/>
      <c r="D15" s="233"/>
      <c r="E15" s="234"/>
      <c r="F15" s="233"/>
      <c r="G15" s="235" t="s">
        <v>27</v>
      </c>
      <c r="H15" s="284"/>
      <c r="I15" s="236"/>
      <c r="J15" s="237"/>
      <c r="K15" s="236"/>
      <c r="L15" s="237"/>
      <c r="M15" s="236"/>
      <c r="N15" s="237"/>
      <c r="O15" s="236"/>
      <c r="P15" s="237"/>
      <c r="Q15" s="237">
        <f t="shared" si="17"/>
        <v>0</v>
      </c>
      <c r="R15" s="217"/>
      <c r="S15" s="238">
        <v>1050</v>
      </c>
      <c r="T15" s="286">
        <v>175</v>
      </c>
      <c r="U15" s="239">
        <f t="shared" si="1"/>
        <v>0</v>
      </c>
      <c r="V15" s="276">
        <f t="shared" si="15"/>
        <v>0</v>
      </c>
      <c r="W15" s="276">
        <f t="shared" si="16"/>
        <v>0</v>
      </c>
      <c r="X15" s="241" t="str">
        <f t="shared" si="2"/>
        <v>OK</v>
      </c>
      <c r="Y15" s="239">
        <f t="shared" si="3"/>
        <v>0</v>
      </c>
      <c r="Z15" s="240">
        <f t="shared" si="4"/>
        <v>0</v>
      </c>
      <c r="AA15" s="240">
        <f t="shared" si="18"/>
        <v>0</v>
      </c>
      <c r="AB15" s="241" t="str">
        <f t="shared" si="6"/>
        <v>OK</v>
      </c>
      <c r="AC15" s="239">
        <f t="shared" si="7"/>
        <v>0</v>
      </c>
      <c r="AD15" s="240">
        <f t="shared" si="8"/>
        <v>0</v>
      </c>
      <c r="AE15" s="240">
        <f t="shared" si="19"/>
        <v>0</v>
      </c>
      <c r="AF15" s="241" t="str">
        <f t="shared" si="10"/>
        <v>OK</v>
      </c>
      <c r="AG15" s="239">
        <f t="shared" si="11"/>
        <v>0</v>
      </c>
      <c r="AH15" s="240">
        <f t="shared" si="12"/>
        <v>0</v>
      </c>
      <c r="AI15" s="240">
        <f t="shared" si="20"/>
        <v>0</v>
      </c>
      <c r="AJ15" s="241" t="str">
        <f t="shared" si="14"/>
        <v>OK</v>
      </c>
    </row>
    <row r="16" spans="1:40" s="242" customFormat="1" ht="15" customHeight="1" x14ac:dyDescent="0.25">
      <c r="A16" s="159"/>
      <c r="B16" s="231"/>
      <c r="C16" s="232"/>
      <c r="D16" s="233"/>
      <c r="E16" s="234"/>
      <c r="F16" s="233"/>
      <c r="G16" s="235" t="s">
        <v>27</v>
      </c>
      <c r="H16" s="284"/>
      <c r="I16" s="236"/>
      <c r="J16" s="237"/>
      <c r="K16" s="236"/>
      <c r="L16" s="237"/>
      <c r="M16" s="236"/>
      <c r="N16" s="237"/>
      <c r="O16" s="236"/>
      <c r="P16" s="237"/>
      <c r="Q16" s="237">
        <f t="shared" si="17"/>
        <v>0</v>
      </c>
      <c r="R16" s="217"/>
      <c r="S16" s="238">
        <v>1050</v>
      </c>
      <c r="T16" s="286">
        <v>175</v>
      </c>
      <c r="U16" s="239">
        <f t="shared" si="1"/>
        <v>0</v>
      </c>
      <c r="V16" s="276">
        <f t="shared" si="15"/>
        <v>0</v>
      </c>
      <c r="W16" s="276">
        <f t="shared" si="16"/>
        <v>0</v>
      </c>
      <c r="X16" s="241" t="str">
        <f t="shared" si="2"/>
        <v>OK</v>
      </c>
      <c r="Y16" s="239">
        <f t="shared" si="3"/>
        <v>0</v>
      </c>
      <c r="Z16" s="240">
        <f t="shared" si="4"/>
        <v>0</v>
      </c>
      <c r="AA16" s="240">
        <f t="shared" si="18"/>
        <v>0</v>
      </c>
      <c r="AB16" s="241" t="str">
        <f t="shared" si="6"/>
        <v>OK</v>
      </c>
      <c r="AC16" s="239">
        <f t="shared" si="7"/>
        <v>0</v>
      </c>
      <c r="AD16" s="240">
        <f t="shared" si="8"/>
        <v>0</v>
      </c>
      <c r="AE16" s="240">
        <f t="shared" si="19"/>
        <v>0</v>
      </c>
      <c r="AF16" s="241" t="str">
        <f t="shared" si="10"/>
        <v>OK</v>
      </c>
      <c r="AG16" s="239">
        <f t="shared" si="11"/>
        <v>0</v>
      </c>
      <c r="AH16" s="240">
        <f t="shared" si="12"/>
        <v>0</v>
      </c>
      <c r="AI16" s="240">
        <f t="shared" si="20"/>
        <v>0</v>
      </c>
      <c r="AJ16" s="241" t="str">
        <f t="shared" si="14"/>
        <v>OK</v>
      </c>
    </row>
    <row r="17" spans="1:36" s="242" customFormat="1" ht="15" customHeight="1" x14ac:dyDescent="0.25">
      <c r="A17" s="159"/>
      <c r="B17" s="231"/>
      <c r="C17" s="232"/>
      <c r="D17" s="233"/>
      <c r="E17" s="234"/>
      <c r="F17" s="233"/>
      <c r="G17" s="235" t="s">
        <v>27</v>
      </c>
      <c r="H17" s="284"/>
      <c r="I17" s="236"/>
      <c r="J17" s="237"/>
      <c r="K17" s="236"/>
      <c r="L17" s="237"/>
      <c r="M17" s="236"/>
      <c r="N17" s="237"/>
      <c r="O17" s="236"/>
      <c r="P17" s="237"/>
      <c r="Q17" s="237">
        <f t="shared" si="0"/>
        <v>0</v>
      </c>
      <c r="R17" s="217"/>
      <c r="S17" s="238">
        <v>1050</v>
      </c>
      <c r="T17" s="286">
        <v>175</v>
      </c>
      <c r="U17" s="239">
        <f>I17/45</f>
        <v>0</v>
      </c>
      <c r="V17" s="276">
        <f t="shared" si="15"/>
        <v>0</v>
      </c>
      <c r="W17" s="276">
        <f t="shared" si="16"/>
        <v>0</v>
      </c>
      <c r="X17" s="241" t="str">
        <f t="shared" si="2"/>
        <v>OK</v>
      </c>
      <c r="Y17" s="239">
        <f t="shared" si="3"/>
        <v>0</v>
      </c>
      <c r="Z17" s="240">
        <f t="shared" si="4"/>
        <v>0</v>
      </c>
      <c r="AA17" s="240">
        <f t="shared" si="5"/>
        <v>0</v>
      </c>
      <c r="AB17" s="241" t="str">
        <f t="shared" si="6"/>
        <v>OK</v>
      </c>
      <c r="AC17" s="239">
        <f t="shared" si="7"/>
        <v>0</v>
      </c>
      <c r="AD17" s="240">
        <f t="shared" si="8"/>
        <v>0</v>
      </c>
      <c r="AE17" s="240">
        <f t="shared" si="9"/>
        <v>0</v>
      </c>
      <c r="AF17" s="241" t="str">
        <f t="shared" si="10"/>
        <v>OK</v>
      </c>
      <c r="AG17" s="239">
        <f t="shared" si="11"/>
        <v>0</v>
      </c>
      <c r="AH17" s="240">
        <f t="shared" si="12"/>
        <v>0</v>
      </c>
      <c r="AI17" s="240">
        <f t="shared" si="13"/>
        <v>0</v>
      </c>
      <c r="AJ17" s="241" t="str">
        <f t="shared" si="14"/>
        <v>OK</v>
      </c>
    </row>
    <row r="18" spans="1:36" s="242" customFormat="1" ht="15" customHeight="1" thickBot="1" x14ac:dyDescent="0.3">
      <c r="A18" s="159"/>
      <c r="B18" s="231"/>
      <c r="C18" s="232"/>
      <c r="D18" s="233"/>
      <c r="E18" s="234"/>
      <c r="F18" s="233"/>
      <c r="G18" s="235" t="s">
        <v>27</v>
      </c>
      <c r="H18" s="284"/>
      <c r="I18" s="236"/>
      <c r="J18" s="237"/>
      <c r="K18" s="236"/>
      <c r="L18" s="237"/>
      <c r="M18" s="236"/>
      <c r="N18" s="237"/>
      <c r="O18" s="236"/>
      <c r="P18" s="237"/>
      <c r="Q18" s="237">
        <f t="shared" si="0"/>
        <v>0</v>
      </c>
      <c r="R18" s="217"/>
      <c r="S18" s="243">
        <v>1050</v>
      </c>
      <c r="T18" s="287">
        <v>175</v>
      </c>
      <c r="U18" s="244">
        <f t="shared" si="1"/>
        <v>0</v>
      </c>
      <c r="V18" s="277">
        <f t="shared" si="15"/>
        <v>0</v>
      </c>
      <c r="W18" s="277">
        <f t="shared" si="16"/>
        <v>0</v>
      </c>
      <c r="X18" s="246" t="str">
        <f t="shared" si="2"/>
        <v>OK</v>
      </c>
      <c r="Y18" s="244">
        <f t="shared" si="3"/>
        <v>0</v>
      </c>
      <c r="Z18" s="245">
        <f t="shared" si="4"/>
        <v>0</v>
      </c>
      <c r="AA18" s="245">
        <f t="shared" si="5"/>
        <v>0</v>
      </c>
      <c r="AB18" s="246" t="str">
        <f t="shared" si="6"/>
        <v>OK</v>
      </c>
      <c r="AC18" s="244">
        <f t="shared" si="7"/>
        <v>0</v>
      </c>
      <c r="AD18" s="245">
        <f t="shared" si="8"/>
        <v>0</v>
      </c>
      <c r="AE18" s="245">
        <f t="shared" si="9"/>
        <v>0</v>
      </c>
      <c r="AF18" s="246" t="str">
        <f t="shared" si="10"/>
        <v>OK</v>
      </c>
      <c r="AG18" s="244">
        <f t="shared" si="11"/>
        <v>0</v>
      </c>
      <c r="AH18" s="245">
        <f t="shared" si="12"/>
        <v>0</v>
      </c>
      <c r="AI18" s="245">
        <f>(R18*1000)/$W$34</f>
        <v>0</v>
      </c>
      <c r="AJ18" s="246" t="str">
        <f t="shared" si="14"/>
        <v>OK</v>
      </c>
    </row>
    <row r="19" spans="1:36" s="242" customFormat="1" ht="15" customHeight="1" x14ac:dyDescent="0.25">
      <c r="A19" s="159"/>
      <c r="B19" s="247"/>
      <c r="C19" s="247"/>
      <c r="D19" s="159"/>
      <c r="E19" s="248"/>
      <c r="F19" s="159"/>
      <c r="G19" s="218"/>
      <c r="H19" s="218"/>
      <c r="I19" s="218"/>
      <c r="J19" s="218"/>
      <c r="K19" s="218"/>
      <c r="L19" s="218"/>
      <c r="M19" s="218"/>
      <c r="N19" s="218"/>
      <c r="O19" s="218"/>
      <c r="P19" s="218"/>
      <c r="Q19" s="218"/>
      <c r="R19" s="217"/>
    </row>
    <row r="20" spans="1:36" s="242" customFormat="1" ht="20.25" customHeight="1" x14ac:dyDescent="0.25">
      <c r="A20" s="159"/>
      <c r="B20" s="329" t="s">
        <v>19</v>
      </c>
      <c r="C20" s="330"/>
      <c r="D20" s="330"/>
      <c r="E20" s="330"/>
      <c r="F20" s="330"/>
      <c r="G20" s="331"/>
      <c r="H20" s="281"/>
      <c r="I20" s="249"/>
      <c r="J20" s="250">
        <f>SUM(J9:J18)</f>
        <v>0</v>
      </c>
      <c r="K20" s="249"/>
      <c r="L20" s="250">
        <f>SUM(L9:L18)</f>
        <v>0</v>
      </c>
      <c r="M20" s="249"/>
      <c r="N20" s="250">
        <f>SUM(N9:N18)</f>
        <v>0</v>
      </c>
      <c r="O20" s="250"/>
      <c r="P20" s="250">
        <f>SUM(P9:P18)</f>
        <v>0</v>
      </c>
      <c r="Q20" s="250">
        <f>SUM(Q9:Q18)</f>
        <v>0</v>
      </c>
      <c r="R20" s="217"/>
    </row>
    <row r="21" spans="1:36" s="255" customFormat="1" ht="15" customHeight="1" thickBot="1" x14ac:dyDescent="0.3">
      <c r="A21" s="251"/>
      <c r="B21" s="252"/>
      <c r="C21" s="252"/>
      <c r="D21" s="252"/>
      <c r="E21" s="253"/>
      <c r="F21" s="252"/>
      <c r="G21" s="252"/>
      <c r="H21" s="252"/>
      <c r="I21" s="254"/>
      <c r="J21" s="254"/>
      <c r="K21" s="254"/>
      <c r="L21" s="254"/>
      <c r="M21" s="254"/>
      <c r="N21" s="254"/>
      <c r="O21" s="254"/>
      <c r="P21" s="254"/>
      <c r="Q21" s="254"/>
      <c r="R21" s="254"/>
      <c r="S21" s="242"/>
      <c r="X21" s="242"/>
      <c r="Y21" s="242"/>
    </row>
    <row r="22" spans="1:36" s="242" customFormat="1" ht="20.25" customHeight="1" thickBot="1" x14ac:dyDescent="0.3">
      <c r="A22" s="159"/>
      <c r="B22" s="215" t="s">
        <v>39</v>
      </c>
      <c r="C22" s="215"/>
      <c r="D22" s="159"/>
      <c r="E22" s="248"/>
      <c r="F22" s="159"/>
      <c r="G22" s="218"/>
      <c r="H22" s="218"/>
      <c r="I22" s="218"/>
      <c r="J22" s="218"/>
      <c r="K22" s="218"/>
      <c r="L22" s="218"/>
      <c r="M22" s="218"/>
      <c r="N22" s="218"/>
      <c r="O22" s="218"/>
      <c r="P22" s="218"/>
      <c r="Q22" s="218"/>
      <c r="R22" s="218"/>
      <c r="T22" s="297" t="s">
        <v>90</v>
      </c>
      <c r="U22" s="295"/>
      <c r="V22" s="295"/>
      <c r="W22" s="295"/>
      <c r="X22" s="295"/>
      <c r="Y22" s="295"/>
      <c r="Z22" s="295"/>
      <c r="AA22" s="295"/>
      <c r="AB22" s="295"/>
      <c r="AC22" s="295"/>
      <c r="AD22" s="295"/>
      <c r="AE22" s="295"/>
      <c r="AF22" s="295"/>
      <c r="AG22" s="295"/>
      <c r="AH22" s="295"/>
      <c r="AI22" s="295"/>
      <c r="AJ22" s="296"/>
    </row>
    <row r="23" spans="1:36" s="222" customFormat="1" ht="18" customHeight="1" x14ac:dyDescent="0.25">
      <c r="B23" s="347" t="s">
        <v>32</v>
      </c>
      <c r="C23" s="348"/>
      <c r="D23" s="348"/>
      <c r="E23" s="348"/>
      <c r="F23" s="348"/>
      <c r="G23" s="348"/>
      <c r="H23" s="279"/>
      <c r="I23" s="321" t="s">
        <v>94</v>
      </c>
      <c r="J23" s="322"/>
      <c r="K23" s="321" t="s">
        <v>95</v>
      </c>
      <c r="L23" s="322"/>
      <c r="M23" s="321" t="s">
        <v>96</v>
      </c>
      <c r="N23" s="322"/>
      <c r="O23" s="321" t="s">
        <v>107</v>
      </c>
      <c r="P23" s="322"/>
      <c r="Q23" s="223" t="s">
        <v>29</v>
      </c>
      <c r="R23" s="256"/>
      <c r="S23" s="242"/>
      <c r="T23" s="275"/>
      <c r="U23" s="315" t="s">
        <v>7</v>
      </c>
      <c r="V23" s="316"/>
      <c r="W23" s="316"/>
      <c r="X23" s="317"/>
      <c r="Y23" s="315" t="s">
        <v>8</v>
      </c>
      <c r="Z23" s="316"/>
      <c r="AA23" s="316"/>
      <c r="AB23" s="317"/>
      <c r="AC23" s="315" t="s">
        <v>9</v>
      </c>
      <c r="AD23" s="316"/>
      <c r="AE23" s="316"/>
      <c r="AF23" s="317"/>
      <c r="AG23" s="315" t="s">
        <v>106</v>
      </c>
      <c r="AH23" s="316"/>
      <c r="AI23" s="316"/>
      <c r="AJ23" s="317"/>
    </row>
    <row r="24" spans="1:36" s="222" customFormat="1" ht="28.5" customHeight="1" x14ac:dyDescent="0.25">
      <c r="A24" s="224"/>
      <c r="B24" s="349"/>
      <c r="C24" s="350"/>
      <c r="D24" s="350"/>
      <c r="E24" s="350"/>
      <c r="F24" s="350"/>
      <c r="G24" s="350"/>
      <c r="H24" s="280"/>
      <c r="I24" s="258" t="s">
        <v>35</v>
      </c>
      <c r="J24" s="226" t="s">
        <v>88</v>
      </c>
      <c r="K24" s="258" t="s">
        <v>35</v>
      </c>
      <c r="L24" s="226" t="s">
        <v>88</v>
      </c>
      <c r="M24" s="258" t="s">
        <v>35</v>
      </c>
      <c r="N24" s="226" t="s">
        <v>88</v>
      </c>
      <c r="O24" s="258" t="s">
        <v>35</v>
      </c>
      <c r="P24" s="226" t="s">
        <v>88</v>
      </c>
      <c r="Q24" s="226" t="s">
        <v>88</v>
      </c>
      <c r="R24" s="259"/>
      <c r="S24" s="242"/>
      <c r="T24" s="227" t="s">
        <v>111</v>
      </c>
      <c r="U24" s="228" t="s">
        <v>100</v>
      </c>
      <c r="V24" s="229" t="s">
        <v>112</v>
      </c>
      <c r="W24" s="229" t="s">
        <v>113</v>
      </c>
      <c r="X24" s="230" t="s">
        <v>99</v>
      </c>
      <c r="Y24" s="228" t="s">
        <v>100</v>
      </c>
      <c r="Z24" s="229" t="s">
        <v>112</v>
      </c>
      <c r="AA24" s="229" t="s">
        <v>113</v>
      </c>
      <c r="AB24" s="230" t="s">
        <v>99</v>
      </c>
      <c r="AC24" s="228" t="s">
        <v>100</v>
      </c>
      <c r="AD24" s="229" t="s">
        <v>112</v>
      </c>
      <c r="AE24" s="229" t="s">
        <v>113</v>
      </c>
      <c r="AF24" s="230" t="s">
        <v>99</v>
      </c>
      <c r="AG24" s="228" t="s">
        <v>100</v>
      </c>
      <c r="AH24" s="229" t="s">
        <v>112</v>
      </c>
      <c r="AI24" s="229" t="s">
        <v>113</v>
      </c>
      <c r="AJ24" s="230" t="s">
        <v>99</v>
      </c>
    </row>
    <row r="25" spans="1:36" s="242" customFormat="1" ht="21" customHeight="1" x14ac:dyDescent="0.25">
      <c r="A25" s="159"/>
      <c r="B25" s="260" t="s">
        <v>14</v>
      </c>
      <c r="C25" s="261"/>
      <c r="D25" s="262"/>
      <c r="E25" s="263"/>
      <c r="F25" s="262"/>
      <c r="G25" s="285"/>
      <c r="H25" s="264"/>
      <c r="I25" s="236"/>
      <c r="J25" s="237"/>
      <c r="K25" s="236"/>
      <c r="L25" s="237"/>
      <c r="M25" s="236"/>
      <c r="N25" s="237"/>
      <c r="O25" s="236"/>
      <c r="P25" s="237"/>
      <c r="Q25" s="237">
        <f>+J25+L25+N25+P25</f>
        <v>0</v>
      </c>
      <c r="R25" s="218"/>
      <c r="T25" s="238">
        <v>24240</v>
      </c>
      <c r="U25" s="239">
        <v>1</v>
      </c>
      <c r="V25" s="240">
        <f>U25*T25</f>
        <v>24240</v>
      </c>
      <c r="W25" s="276">
        <f>IF(I25=0,0,J25/I25)</f>
        <v>0</v>
      </c>
      <c r="X25" s="241" t="str">
        <f>+IF(W25&lt;=V25,"OK","ERROR")</f>
        <v>OK</v>
      </c>
      <c r="Y25" s="239">
        <v>1</v>
      </c>
      <c r="Z25" s="240">
        <f>T25*Y25</f>
        <v>24240</v>
      </c>
      <c r="AA25" s="276">
        <f>IF(K25=0,0,L25/K25)</f>
        <v>0</v>
      </c>
      <c r="AB25" s="241" t="str">
        <f>+IF(AA25&lt;=Z25,"OK","ERROR")</f>
        <v>OK</v>
      </c>
      <c r="AC25" s="239">
        <v>1</v>
      </c>
      <c r="AD25" s="240">
        <f>T25*AC25</f>
        <v>24240</v>
      </c>
      <c r="AE25" s="276">
        <f>IF(M25=0,0,N25/M25)</f>
        <v>0</v>
      </c>
      <c r="AF25" s="241" t="str">
        <f>+IF(AE25&lt;=AD25,"OK","ERROR")</f>
        <v>OK</v>
      </c>
      <c r="AG25" s="239">
        <v>1</v>
      </c>
      <c r="AH25" s="240">
        <f>T25*AG25</f>
        <v>24240</v>
      </c>
      <c r="AI25" s="276">
        <f>IF(O25=0,0,P25/O25)</f>
        <v>0</v>
      </c>
      <c r="AJ25" s="241" t="str">
        <f>+IF(AI25&lt;=AH25,"OK","ERROR")</f>
        <v>OK</v>
      </c>
    </row>
    <row r="26" spans="1:36" s="242" customFormat="1" ht="21" customHeight="1" x14ac:dyDescent="0.25">
      <c r="A26" s="159"/>
      <c r="B26" s="260" t="s">
        <v>108</v>
      </c>
      <c r="C26" s="261"/>
      <c r="D26" s="262"/>
      <c r="E26" s="263"/>
      <c r="F26" s="262"/>
      <c r="G26" s="285"/>
      <c r="H26" s="264"/>
      <c r="I26" s="236"/>
      <c r="J26" s="237"/>
      <c r="K26" s="236"/>
      <c r="L26" s="237"/>
      <c r="M26" s="236"/>
      <c r="N26" s="237"/>
      <c r="O26" s="236"/>
      <c r="P26" s="237"/>
      <c r="Q26" s="237">
        <f t="shared" ref="Q26:Q32" si="21">+J26+L26+N26+P26</f>
        <v>0</v>
      </c>
      <c r="R26" s="218"/>
      <c r="T26" s="238">
        <v>11194</v>
      </c>
      <c r="U26" s="239">
        <v>1</v>
      </c>
      <c r="V26" s="240">
        <f t="shared" ref="V26" si="22">U26*T26</f>
        <v>11194</v>
      </c>
      <c r="W26" s="276">
        <f>IF(I26=0,0,J26/I26)</f>
        <v>0</v>
      </c>
      <c r="X26" s="241" t="str">
        <f t="shared" ref="X26:X32" si="23">+IF(W26&lt;=V26,"OK","ERROR")</f>
        <v>OK</v>
      </c>
      <c r="Y26" s="239">
        <v>1</v>
      </c>
      <c r="Z26" s="240">
        <f t="shared" ref="Z26:Z32" si="24">T26*Y26</f>
        <v>11194</v>
      </c>
      <c r="AA26" s="276">
        <f t="shared" ref="AA26:AA32" si="25">IF(K26=0,0,L26/K26)</f>
        <v>0</v>
      </c>
      <c r="AB26" s="241" t="str">
        <f t="shared" ref="AB26:AB32" si="26">+IF(AA26&lt;=Z26,"OK","ERROR")</f>
        <v>OK</v>
      </c>
      <c r="AC26" s="239">
        <v>1</v>
      </c>
      <c r="AD26" s="240">
        <f t="shared" ref="AD26:AD32" si="27">T26*AC26</f>
        <v>11194</v>
      </c>
      <c r="AE26" s="276">
        <f t="shared" ref="AE26:AE32" si="28">IF(M26=0,0,N26/M26)</f>
        <v>0</v>
      </c>
      <c r="AF26" s="241" t="str">
        <f t="shared" ref="AF26:AF32" si="29">+IF(AE26&lt;=AD26,"OK","ERROR")</f>
        <v>OK</v>
      </c>
      <c r="AG26" s="239">
        <v>1</v>
      </c>
      <c r="AH26" s="240">
        <f t="shared" ref="AH26:AH32" si="30">T26*AG26</f>
        <v>11194</v>
      </c>
      <c r="AI26" s="276">
        <f t="shared" ref="AI26:AI32" si="31">IF(O26=0,0,P26/O26)</f>
        <v>0</v>
      </c>
      <c r="AJ26" s="241" t="str">
        <f t="shared" ref="AJ26:AJ32" si="32">+IF(AI26&lt;=AH26,"OK","ERROR")</f>
        <v>OK</v>
      </c>
    </row>
    <row r="27" spans="1:36" s="242" customFormat="1" ht="21" customHeight="1" x14ac:dyDescent="0.25">
      <c r="A27" s="159"/>
      <c r="B27" s="260" t="s">
        <v>109</v>
      </c>
      <c r="C27" s="261"/>
      <c r="D27" s="262"/>
      <c r="E27" s="263"/>
      <c r="F27" s="262"/>
      <c r="G27" s="285"/>
      <c r="H27" s="264"/>
      <c r="I27" s="236"/>
      <c r="J27" s="237"/>
      <c r="K27" s="236"/>
      <c r="L27" s="237"/>
      <c r="M27" s="236"/>
      <c r="N27" s="237"/>
      <c r="O27" s="236"/>
      <c r="P27" s="237"/>
      <c r="Q27" s="237">
        <f t="shared" ref="Q27" si="33">+J27+L27+N27+P27</f>
        <v>0</v>
      </c>
      <c r="R27" s="218"/>
      <c r="T27" s="238">
        <v>6291</v>
      </c>
      <c r="U27" s="239">
        <v>1</v>
      </c>
      <c r="V27" s="240">
        <f>U27*T27</f>
        <v>6291</v>
      </c>
      <c r="W27" s="276">
        <f t="shared" ref="W27:W32" si="34">IF(I27=0,0,J27/I27)</f>
        <v>0</v>
      </c>
      <c r="X27" s="241" t="str">
        <f t="shared" si="23"/>
        <v>OK</v>
      </c>
      <c r="Y27" s="239">
        <v>1</v>
      </c>
      <c r="Z27" s="240">
        <f t="shared" si="24"/>
        <v>6291</v>
      </c>
      <c r="AA27" s="276">
        <f t="shared" si="25"/>
        <v>0</v>
      </c>
      <c r="AB27" s="241" t="str">
        <f t="shared" si="26"/>
        <v>OK</v>
      </c>
      <c r="AC27" s="239">
        <v>1</v>
      </c>
      <c r="AD27" s="240">
        <f t="shared" si="27"/>
        <v>6291</v>
      </c>
      <c r="AE27" s="276">
        <f t="shared" si="28"/>
        <v>0</v>
      </c>
      <c r="AF27" s="241" t="str">
        <f t="shared" si="29"/>
        <v>OK</v>
      </c>
      <c r="AG27" s="239">
        <v>1</v>
      </c>
      <c r="AH27" s="240">
        <f t="shared" si="30"/>
        <v>6291</v>
      </c>
      <c r="AI27" s="276">
        <f t="shared" si="31"/>
        <v>0</v>
      </c>
      <c r="AJ27" s="241" t="str">
        <f t="shared" si="32"/>
        <v>OK</v>
      </c>
    </row>
    <row r="28" spans="1:36" s="242" customFormat="1" ht="26.25" customHeight="1" x14ac:dyDescent="0.25">
      <c r="A28" s="159"/>
      <c r="B28" s="260" t="s">
        <v>33</v>
      </c>
      <c r="C28" s="261"/>
      <c r="D28" s="262"/>
      <c r="E28" s="263"/>
      <c r="F28" s="262"/>
      <c r="G28" s="285"/>
      <c r="H28" s="264"/>
      <c r="I28" s="236"/>
      <c r="J28" s="237"/>
      <c r="K28" s="236"/>
      <c r="L28" s="237"/>
      <c r="M28" s="236"/>
      <c r="N28" s="237"/>
      <c r="O28" s="236"/>
      <c r="P28" s="237"/>
      <c r="Q28" s="237">
        <f t="shared" si="21"/>
        <v>0</v>
      </c>
      <c r="R28" s="218"/>
      <c r="T28" s="238">
        <f>W41</f>
        <v>5404.9335000000001</v>
      </c>
      <c r="U28" s="239">
        <v>1</v>
      </c>
      <c r="V28" s="240">
        <f t="shared" ref="V28:V32" si="35">U28*T28</f>
        <v>5404.9335000000001</v>
      </c>
      <c r="W28" s="276">
        <f t="shared" si="34"/>
        <v>0</v>
      </c>
      <c r="X28" s="241" t="str">
        <f t="shared" si="23"/>
        <v>OK</v>
      </c>
      <c r="Y28" s="239">
        <v>1</v>
      </c>
      <c r="Z28" s="240">
        <f t="shared" si="24"/>
        <v>5404.9335000000001</v>
      </c>
      <c r="AA28" s="276">
        <f t="shared" si="25"/>
        <v>0</v>
      </c>
      <c r="AB28" s="241" t="str">
        <f t="shared" si="26"/>
        <v>OK</v>
      </c>
      <c r="AC28" s="239">
        <v>1</v>
      </c>
      <c r="AD28" s="240">
        <f t="shared" si="27"/>
        <v>5404.9335000000001</v>
      </c>
      <c r="AE28" s="276">
        <f t="shared" si="28"/>
        <v>0</v>
      </c>
      <c r="AF28" s="241" t="str">
        <f t="shared" si="29"/>
        <v>OK</v>
      </c>
      <c r="AG28" s="239">
        <v>1</v>
      </c>
      <c r="AH28" s="240">
        <f t="shared" si="30"/>
        <v>5404.9335000000001</v>
      </c>
      <c r="AI28" s="276">
        <f t="shared" si="31"/>
        <v>0</v>
      </c>
      <c r="AJ28" s="241" t="str">
        <f t="shared" si="32"/>
        <v>OK</v>
      </c>
    </row>
    <row r="29" spans="1:36" s="242" customFormat="1" ht="26.25" customHeight="1" x14ac:dyDescent="0.25">
      <c r="A29" s="159"/>
      <c r="B29" s="260" t="s">
        <v>127</v>
      </c>
      <c r="C29" s="261"/>
      <c r="D29" s="262"/>
      <c r="E29" s="263"/>
      <c r="F29" s="262"/>
      <c r="G29" s="285"/>
      <c r="H29" s="264"/>
      <c r="I29" s="236"/>
      <c r="J29" s="237"/>
      <c r="K29" s="236"/>
      <c r="L29" s="237"/>
      <c r="M29" s="236"/>
      <c r="N29" s="237"/>
      <c r="O29" s="236"/>
      <c r="P29" s="237"/>
      <c r="Q29" s="237">
        <f t="shared" si="21"/>
        <v>0</v>
      </c>
      <c r="R29" s="218"/>
      <c r="T29" s="238">
        <f>W42</f>
        <v>58373.281799999997</v>
      </c>
      <c r="U29" s="239">
        <v>1</v>
      </c>
      <c r="V29" s="240">
        <f t="shared" si="35"/>
        <v>58373.281799999997</v>
      </c>
      <c r="W29" s="276">
        <f t="shared" si="34"/>
        <v>0</v>
      </c>
      <c r="X29" s="241" t="str">
        <f t="shared" si="23"/>
        <v>OK</v>
      </c>
      <c r="Y29" s="239">
        <v>1</v>
      </c>
      <c r="Z29" s="240">
        <f t="shared" si="24"/>
        <v>58373.281799999997</v>
      </c>
      <c r="AA29" s="276">
        <f t="shared" si="25"/>
        <v>0</v>
      </c>
      <c r="AB29" s="241" t="str">
        <f t="shared" si="26"/>
        <v>OK</v>
      </c>
      <c r="AC29" s="239">
        <v>1</v>
      </c>
      <c r="AD29" s="240">
        <f t="shared" si="27"/>
        <v>58373.281799999997</v>
      </c>
      <c r="AE29" s="276">
        <f t="shared" si="28"/>
        <v>0</v>
      </c>
      <c r="AF29" s="241" t="str">
        <f t="shared" si="29"/>
        <v>OK</v>
      </c>
      <c r="AG29" s="239">
        <v>1</v>
      </c>
      <c r="AH29" s="240">
        <f t="shared" si="30"/>
        <v>58373.281799999997</v>
      </c>
      <c r="AI29" s="276">
        <f t="shared" si="31"/>
        <v>0</v>
      </c>
      <c r="AJ29" s="241" t="str">
        <f t="shared" si="32"/>
        <v>OK</v>
      </c>
    </row>
    <row r="30" spans="1:36" s="242" customFormat="1" ht="21" customHeight="1" x14ac:dyDescent="0.25">
      <c r="A30" s="159"/>
      <c r="B30" s="260" t="s">
        <v>34</v>
      </c>
      <c r="C30" s="261"/>
      <c r="D30" s="262"/>
      <c r="E30" s="263"/>
      <c r="F30" s="262"/>
      <c r="G30" s="285"/>
      <c r="H30" s="264"/>
      <c r="I30" s="236"/>
      <c r="J30" s="237"/>
      <c r="K30" s="236"/>
      <c r="L30" s="237"/>
      <c r="M30" s="236"/>
      <c r="N30" s="237"/>
      <c r="O30" s="236"/>
      <c r="P30" s="237"/>
      <c r="Q30" s="237">
        <f t="shared" si="21"/>
        <v>0</v>
      </c>
      <c r="R30" s="218"/>
      <c r="T30" s="238">
        <f>W43</f>
        <v>54049.334999999999</v>
      </c>
      <c r="U30" s="239">
        <v>1</v>
      </c>
      <c r="V30" s="240">
        <f t="shared" si="35"/>
        <v>54049.334999999999</v>
      </c>
      <c r="W30" s="276">
        <f t="shared" si="34"/>
        <v>0</v>
      </c>
      <c r="X30" s="241" t="str">
        <f t="shared" si="23"/>
        <v>OK</v>
      </c>
      <c r="Y30" s="239">
        <v>1</v>
      </c>
      <c r="Z30" s="240">
        <f t="shared" si="24"/>
        <v>54049.334999999999</v>
      </c>
      <c r="AA30" s="276">
        <f t="shared" si="25"/>
        <v>0</v>
      </c>
      <c r="AB30" s="241" t="str">
        <f t="shared" si="26"/>
        <v>OK</v>
      </c>
      <c r="AC30" s="239">
        <v>1</v>
      </c>
      <c r="AD30" s="240">
        <f t="shared" si="27"/>
        <v>54049.334999999999</v>
      </c>
      <c r="AE30" s="276">
        <f t="shared" si="28"/>
        <v>0</v>
      </c>
      <c r="AF30" s="241" t="str">
        <f t="shared" si="29"/>
        <v>OK</v>
      </c>
      <c r="AG30" s="239">
        <v>1</v>
      </c>
      <c r="AH30" s="240">
        <f t="shared" si="30"/>
        <v>54049.334999999999</v>
      </c>
      <c r="AI30" s="276">
        <f t="shared" si="31"/>
        <v>0</v>
      </c>
      <c r="AJ30" s="241" t="str">
        <f t="shared" si="32"/>
        <v>OK</v>
      </c>
    </row>
    <row r="31" spans="1:36" s="242" customFormat="1" ht="21" customHeight="1" x14ac:dyDescent="0.25">
      <c r="A31" s="159"/>
      <c r="B31" s="260" t="s">
        <v>21</v>
      </c>
      <c r="C31" s="261"/>
      <c r="D31" s="262"/>
      <c r="E31" s="263"/>
      <c r="F31" s="262"/>
      <c r="G31" s="285"/>
      <c r="H31" s="264"/>
      <c r="I31" s="236"/>
      <c r="J31" s="237"/>
      <c r="K31" s="236"/>
      <c r="L31" s="237"/>
      <c r="M31" s="236"/>
      <c r="N31" s="237"/>
      <c r="O31" s="236"/>
      <c r="P31" s="237"/>
      <c r="Q31" s="237">
        <f t="shared" si="21"/>
        <v>0</v>
      </c>
      <c r="R31" s="218"/>
      <c r="T31" s="238">
        <f>W44</f>
        <v>36032.89</v>
      </c>
      <c r="U31" s="239">
        <v>1</v>
      </c>
      <c r="V31" s="240">
        <f t="shared" si="35"/>
        <v>36032.89</v>
      </c>
      <c r="W31" s="276">
        <f t="shared" si="34"/>
        <v>0</v>
      </c>
      <c r="X31" s="241" t="str">
        <f t="shared" si="23"/>
        <v>OK</v>
      </c>
      <c r="Y31" s="239">
        <v>1</v>
      </c>
      <c r="Z31" s="240">
        <f t="shared" si="24"/>
        <v>36032.89</v>
      </c>
      <c r="AA31" s="276">
        <f>IF(K31=0,0,L31/K31)</f>
        <v>0</v>
      </c>
      <c r="AB31" s="241" t="str">
        <f t="shared" si="26"/>
        <v>OK</v>
      </c>
      <c r="AC31" s="239">
        <v>1</v>
      </c>
      <c r="AD31" s="240">
        <f t="shared" si="27"/>
        <v>36032.89</v>
      </c>
      <c r="AE31" s="276">
        <f t="shared" si="28"/>
        <v>0</v>
      </c>
      <c r="AF31" s="241" t="str">
        <f t="shared" si="29"/>
        <v>OK</v>
      </c>
      <c r="AG31" s="239">
        <v>1</v>
      </c>
      <c r="AH31" s="240">
        <f t="shared" si="30"/>
        <v>36032.89</v>
      </c>
      <c r="AI31" s="276">
        <f t="shared" si="31"/>
        <v>0</v>
      </c>
      <c r="AJ31" s="241" t="str">
        <f t="shared" si="32"/>
        <v>OK</v>
      </c>
    </row>
    <row r="32" spans="1:36" s="242" customFormat="1" ht="21" customHeight="1" thickBot="1" x14ac:dyDescent="0.3">
      <c r="A32" s="159"/>
      <c r="B32" s="260" t="s">
        <v>22</v>
      </c>
      <c r="C32" s="261"/>
      <c r="D32" s="262"/>
      <c r="E32" s="263"/>
      <c r="F32" s="262"/>
      <c r="G32" s="285"/>
      <c r="H32" s="264"/>
      <c r="I32" s="236"/>
      <c r="J32" s="237"/>
      <c r="K32" s="236"/>
      <c r="L32" s="237"/>
      <c r="M32" s="236"/>
      <c r="N32" s="237"/>
      <c r="O32" s="236"/>
      <c r="P32" s="237"/>
      <c r="Q32" s="237">
        <f t="shared" si="21"/>
        <v>0</v>
      </c>
      <c r="R32" s="218"/>
      <c r="T32" s="243">
        <f>W45</f>
        <v>12611.511500000001</v>
      </c>
      <c r="U32" s="244">
        <v>1</v>
      </c>
      <c r="V32" s="245">
        <f t="shared" si="35"/>
        <v>12611.511500000001</v>
      </c>
      <c r="W32" s="277">
        <f t="shared" si="34"/>
        <v>0</v>
      </c>
      <c r="X32" s="246" t="str">
        <f t="shared" si="23"/>
        <v>OK</v>
      </c>
      <c r="Y32" s="244">
        <v>1</v>
      </c>
      <c r="Z32" s="245">
        <f t="shared" si="24"/>
        <v>12611.511500000001</v>
      </c>
      <c r="AA32" s="277">
        <f t="shared" si="25"/>
        <v>0</v>
      </c>
      <c r="AB32" s="246" t="str">
        <f t="shared" si="26"/>
        <v>OK</v>
      </c>
      <c r="AC32" s="244">
        <v>1</v>
      </c>
      <c r="AD32" s="245">
        <f t="shared" si="27"/>
        <v>12611.511500000001</v>
      </c>
      <c r="AE32" s="277">
        <f t="shared" si="28"/>
        <v>0</v>
      </c>
      <c r="AF32" s="246" t="str">
        <f t="shared" si="29"/>
        <v>OK</v>
      </c>
      <c r="AG32" s="244">
        <v>1</v>
      </c>
      <c r="AH32" s="245">
        <f t="shared" si="30"/>
        <v>12611.511500000001</v>
      </c>
      <c r="AI32" s="277">
        <f t="shared" si="31"/>
        <v>0</v>
      </c>
      <c r="AJ32" s="246" t="str">
        <f t="shared" si="32"/>
        <v>OK</v>
      </c>
    </row>
    <row r="33" spans="1:35" s="211" customFormat="1" ht="20.100000000000001" customHeight="1" x14ac:dyDescent="0.25">
      <c r="B33" s="265"/>
      <c r="C33" s="265"/>
      <c r="D33" s="265"/>
      <c r="E33" s="266"/>
      <c r="F33" s="265"/>
      <c r="G33" s="265"/>
      <c r="H33" s="265"/>
      <c r="I33" s="267"/>
      <c r="J33" s="217"/>
      <c r="K33" s="267"/>
      <c r="L33" s="217"/>
      <c r="M33" s="267"/>
      <c r="N33" s="217"/>
      <c r="O33" s="217"/>
      <c r="P33" s="217"/>
      <c r="Q33" s="217"/>
      <c r="R33" s="217"/>
    </row>
    <row r="34" spans="1:35" s="242" customFormat="1" ht="20.25" customHeight="1" thickBot="1" x14ac:dyDescent="0.3">
      <c r="A34" s="159"/>
      <c r="B34" s="341" t="s">
        <v>29</v>
      </c>
      <c r="C34" s="342"/>
      <c r="D34" s="342"/>
      <c r="E34" s="342"/>
      <c r="F34" s="342"/>
      <c r="G34" s="343"/>
      <c r="H34" s="281"/>
      <c r="I34" s="249"/>
      <c r="J34" s="250">
        <f>SUM(J25:J32)</f>
        <v>0</v>
      </c>
      <c r="K34" s="249"/>
      <c r="L34" s="250">
        <f>SUM(L25:L32)</f>
        <v>0</v>
      </c>
      <c r="M34" s="249"/>
      <c r="N34" s="250">
        <f>SUM(N25:N32)</f>
        <v>0</v>
      </c>
      <c r="O34" s="249"/>
      <c r="P34" s="250">
        <f>SUM(P25:P32)</f>
        <v>0</v>
      </c>
      <c r="Q34" s="268"/>
      <c r="R34" s="268"/>
      <c r="S34" s="328" t="s">
        <v>114</v>
      </c>
      <c r="T34" s="328"/>
      <c r="U34" s="328"/>
      <c r="V34" s="328"/>
      <c r="W34" s="271">
        <v>36032.89</v>
      </c>
    </row>
    <row r="35" spans="1:35" s="242" customFormat="1" ht="18" customHeight="1" thickBot="1" x14ac:dyDescent="0.3">
      <c r="A35" s="159"/>
      <c r="B35" s="344" t="s">
        <v>66</v>
      </c>
      <c r="C35" s="345"/>
      <c r="D35" s="345"/>
      <c r="E35" s="345"/>
      <c r="F35" s="345"/>
      <c r="G35" s="346"/>
      <c r="H35" s="278"/>
      <c r="I35" s="339">
        <f>+J20+J34</f>
        <v>0</v>
      </c>
      <c r="J35" s="340"/>
      <c r="K35" s="339">
        <f>+L20+L34</f>
        <v>0</v>
      </c>
      <c r="L35" s="340"/>
      <c r="M35" s="339">
        <f>+N20+N34</f>
        <v>0</v>
      </c>
      <c r="N35" s="340"/>
      <c r="O35" s="339">
        <f>+P20+P34</f>
        <v>0</v>
      </c>
      <c r="P35" s="340"/>
      <c r="Q35" s="268"/>
      <c r="R35" s="268"/>
      <c r="S35" s="327" t="s">
        <v>93</v>
      </c>
      <c r="T35" s="327"/>
      <c r="U35" s="327"/>
      <c r="V35" s="334" t="s">
        <v>116</v>
      </c>
      <c r="W35" s="335"/>
      <c r="X35" s="334" t="s">
        <v>117</v>
      </c>
      <c r="Y35" s="335"/>
      <c r="Z35" s="218"/>
      <c r="AA35" s="218"/>
      <c r="AB35" s="269"/>
      <c r="AC35" s="269"/>
      <c r="AD35" s="269"/>
      <c r="AE35" s="218"/>
      <c r="AF35" s="269"/>
      <c r="AG35" s="269"/>
      <c r="AH35" s="269"/>
      <c r="AI35" s="218"/>
    </row>
    <row r="36" spans="1:35" s="242" customFormat="1" ht="47.25" customHeight="1" x14ac:dyDescent="0.25">
      <c r="A36" s="159"/>
      <c r="B36" s="159"/>
      <c r="C36" s="159"/>
      <c r="D36" s="159"/>
      <c r="E36" s="248"/>
      <c r="F36" s="159"/>
      <c r="G36" s="159"/>
      <c r="H36" s="159"/>
      <c r="I36" s="269"/>
      <c r="J36" s="218"/>
      <c r="K36" s="269"/>
      <c r="L36" s="218"/>
      <c r="M36" s="269"/>
      <c r="N36" s="218"/>
      <c r="O36" s="218"/>
      <c r="P36" s="218"/>
      <c r="Q36" s="218"/>
      <c r="R36" s="218"/>
      <c r="S36" s="327"/>
      <c r="T36" s="327"/>
      <c r="U36" s="327"/>
      <c r="V36" s="288" t="s">
        <v>91</v>
      </c>
      <c r="W36" s="289" t="s">
        <v>92</v>
      </c>
      <c r="X36" s="288" t="s">
        <v>91</v>
      </c>
      <c r="Y36" s="289" t="s">
        <v>92</v>
      </c>
      <c r="Z36" s="218"/>
      <c r="AA36" s="218"/>
      <c r="AB36" s="269"/>
      <c r="AC36" s="269"/>
      <c r="AD36" s="269"/>
      <c r="AE36" s="218"/>
      <c r="AF36" s="269"/>
      <c r="AG36" s="269"/>
      <c r="AH36" s="269"/>
      <c r="AI36" s="218"/>
    </row>
    <row r="37" spans="1:35" s="159" customFormat="1" ht="15" customHeight="1" x14ac:dyDescent="0.25">
      <c r="E37" s="248"/>
      <c r="I37" s="269"/>
      <c r="J37" s="218"/>
      <c r="K37" s="269"/>
      <c r="L37" s="218"/>
      <c r="M37" s="269"/>
      <c r="N37" s="218"/>
      <c r="O37" s="218"/>
      <c r="P37" s="218"/>
      <c r="Q37" s="218"/>
      <c r="R37" s="218"/>
      <c r="S37" s="290" t="s">
        <v>118</v>
      </c>
      <c r="T37" s="291"/>
      <c r="U37" s="292"/>
      <c r="V37" s="257">
        <v>1680</v>
      </c>
      <c r="W37" s="240">
        <f>($W$34*V37)/1000</f>
        <v>60535.255199999992</v>
      </c>
      <c r="X37" s="257">
        <v>413</v>
      </c>
      <c r="Y37" s="240">
        <f>($W$34*X37)/1000</f>
        <v>14881.583570000001</v>
      </c>
      <c r="Z37" s="218"/>
      <c r="AA37" s="218"/>
      <c r="AB37" s="269"/>
      <c r="AC37" s="269"/>
      <c r="AD37" s="269"/>
      <c r="AE37" s="218"/>
      <c r="AF37" s="269"/>
      <c r="AG37" s="269"/>
      <c r="AH37" s="269"/>
      <c r="AI37" s="218"/>
    </row>
    <row r="38" spans="1:35" s="159" customFormat="1" ht="15" customHeight="1" x14ac:dyDescent="0.25">
      <c r="E38" s="248"/>
      <c r="I38" s="269"/>
      <c r="J38" s="218"/>
      <c r="K38" s="269"/>
      <c r="L38" s="218"/>
      <c r="M38" s="269"/>
      <c r="N38" s="218"/>
      <c r="O38" s="218"/>
      <c r="P38" s="218"/>
      <c r="Q38" s="218"/>
      <c r="R38" s="218"/>
      <c r="S38" s="290" t="s">
        <v>119</v>
      </c>
      <c r="T38" s="291"/>
      <c r="U38" s="292"/>
      <c r="V38" s="257">
        <v>1260</v>
      </c>
      <c r="W38" s="240">
        <f t="shared" ref="W38:W45" si="36">($W$34*V38)/1000</f>
        <v>45401.441399999996</v>
      </c>
      <c r="X38" s="257">
        <v>330</v>
      </c>
      <c r="Y38" s="240">
        <f>($W$34*X38)/1000</f>
        <v>11890.8537</v>
      </c>
      <c r="Z38" s="218"/>
      <c r="AA38" s="218"/>
      <c r="AB38" s="269"/>
      <c r="AC38" s="269"/>
      <c r="AD38" s="269"/>
      <c r="AE38" s="218"/>
      <c r="AF38" s="269"/>
      <c r="AG38" s="269"/>
      <c r="AH38" s="269"/>
      <c r="AI38" s="218"/>
    </row>
    <row r="39" spans="1:35" s="159" customFormat="1" ht="15" customHeight="1" x14ac:dyDescent="0.25">
      <c r="E39" s="248"/>
      <c r="I39" s="269"/>
      <c r="J39" s="218"/>
      <c r="K39" s="269"/>
      <c r="L39" s="218"/>
      <c r="M39" s="269"/>
      <c r="N39" s="218"/>
      <c r="O39" s="218"/>
      <c r="P39" s="218"/>
      <c r="Q39" s="218"/>
      <c r="R39" s="218"/>
      <c r="S39" s="290" t="s">
        <v>120</v>
      </c>
      <c r="T39" s="291"/>
      <c r="U39" s="292"/>
      <c r="V39" s="257">
        <v>1200</v>
      </c>
      <c r="W39" s="240">
        <f t="shared" si="36"/>
        <v>43239.468000000001</v>
      </c>
      <c r="X39" s="257">
        <v>330</v>
      </c>
      <c r="Y39" s="240">
        <f>($W$34*X39)/1000</f>
        <v>11890.8537</v>
      </c>
      <c r="Z39" s="218"/>
      <c r="AA39" s="218"/>
      <c r="AB39" s="269"/>
      <c r="AC39" s="269"/>
      <c r="AD39" s="269"/>
      <c r="AE39" s="218"/>
      <c r="AF39" s="269"/>
      <c r="AG39" s="269"/>
      <c r="AH39" s="269"/>
      <c r="AI39" s="218"/>
    </row>
    <row r="40" spans="1:35" s="159" customFormat="1" ht="15" customHeight="1" x14ac:dyDescent="0.25">
      <c r="E40" s="248"/>
      <c r="I40" s="269"/>
      <c r="J40" s="218"/>
      <c r="K40" s="269"/>
      <c r="L40" s="218"/>
      <c r="M40" s="269"/>
      <c r="N40" s="218"/>
      <c r="O40" s="218"/>
      <c r="P40" s="218"/>
      <c r="Q40" s="218"/>
      <c r="R40" s="218"/>
      <c r="S40" s="290" t="s">
        <v>121</v>
      </c>
      <c r="T40" s="291"/>
      <c r="U40" s="292"/>
      <c r="V40" s="257">
        <v>1050</v>
      </c>
      <c r="W40" s="240">
        <f>($W$34*V40)/1000</f>
        <v>37834.534500000002</v>
      </c>
      <c r="X40" s="257">
        <v>175</v>
      </c>
      <c r="Y40" s="240">
        <f>($W$34*X40)/1000</f>
        <v>6305.7557500000003</v>
      </c>
      <c r="Z40" s="218"/>
      <c r="AA40" s="218"/>
      <c r="AB40" s="269"/>
      <c r="AC40" s="269"/>
      <c r="AD40" s="269"/>
      <c r="AE40" s="218"/>
      <c r="AF40" s="269"/>
      <c r="AG40" s="269"/>
      <c r="AH40" s="269"/>
      <c r="AI40" s="218"/>
    </row>
    <row r="41" spans="1:35" s="159" customFormat="1" ht="15" customHeight="1" x14ac:dyDescent="0.25">
      <c r="E41" s="248"/>
      <c r="I41" s="269"/>
      <c r="J41" s="218"/>
      <c r="K41" s="269"/>
      <c r="L41" s="218"/>
      <c r="M41" s="269"/>
      <c r="N41" s="218"/>
      <c r="O41" s="218"/>
      <c r="P41" s="218"/>
      <c r="Q41" s="218"/>
      <c r="R41" s="218"/>
      <c r="S41" s="290" t="s">
        <v>122</v>
      </c>
      <c r="T41" s="291"/>
      <c r="U41" s="292"/>
      <c r="V41" s="257">
        <v>150</v>
      </c>
      <c r="W41" s="240">
        <f t="shared" si="36"/>
        <v>5404.9335000000001</v>
      </c>
      <c r="X41" s="257">
        <v>0</v>
      </c>
      <c r="Y41" s="293">
        <f>($W$34*X41)/1000</f>
        <v>0</v>
      </c>
      <c r="Z41" s="218"/>
      <c r="AA41" s="218"/>
      <c r="AB41" s="269"/>
      <c r="AC41" s="269"/>
      <c r="AD41" s="269"/>
      <c r="AE41" s="218"/>
      <c r="AF41" s="269"/>
      <c r="AG41" s="269"/>
      <c r="AH41" s="269"/>
      <c r="AI41" s="218"/>
    </row>
    <row r="42" spans="1:35" s="159" customFormat="1" ht="15" customHeight="1" x14ac:dyDescent="0.25">
      <c r="E42" s="248"/>
      <c r="I42" s="269"/>
      <c r="J42" s="218"/>
      <c r="K42" s="269"/>
      <c r="L42" s="218"/>
      <c r="M42" s="269"/>
      <c r="N42" s="218"/>
      <c r="O42" s="218"/>
      <c r="P42" s="218"/>
      <c r="Q42" s="218"/>
      <c r="R42" s="218"/>
      <c r="S42" s="290" t="s">
        <v>123</v>
      </c>
      <c r="T42" s="291"/>
      <c r="U42" s="292"/>
      <c r="V42" s="257">
        <v>1620</v>
      </c>
      <c r="W42" s="240">
        <f>($W$34*V42)/1000</f>
        <v>58373.281799999997</v>
      </c>
      <c r="X42" s="257">
        <v>0</v>
      </c>
      <c r="Y42" s="240">
        <f t="shared" ref="Y42:Y45" si="37">($W$34*X42)/1000</f>
        <v>0</v>
      </c>
      <c r="Z42" s="218"/>
      <c r="AA42" s="218"/>
      <c r="AB42" s="269"/>
      <c r="AC42" s="269"/>
      <c r="AD42" s="269"/>
      <c r="AE42" s="218"/>
      <c r="AF42" s="269"/>
      <c r="AG42" s="269"/>
      <c r="AH42" s="269"/>
      <c r="AI42" s="218"/>
    </row>
    <row r="43" spans="1:35" s="159" customFormat="1" ht="15" customHeight="1" x14ac:dyDescent="0.25">
      <c r="E43" s="248"/>
      <c r="I43" s="269"/>
      <c r="J43" s="218"/>
      <c r="K43" s="269"/>
      <c r="L43" s="218"/>
      <c r="M43" s="269"/>
      <c r="N43" s="218"/>
      <c r="O43" s="218"/>
      <c r="P43" s="218"/>
      <c r="Q43" s="218"/>
      <c r="R43" s="218"/>
      <c r="S43" s="290" t="s">
        <v>124</v>
      </c>
      <c r="T43" s="291"/>
      <c r="U43" s="292"/>
      <c r="V43" s="257">
        <v>1500</v>
      </c>
      <c r="W43" s="240">
        <f t="shared" si="36"/>
        <v>54049.334999999999</v>
      </c>
      <c r="X43" s="257">
        <v>0</v>
      </c>
      <c r="Y43" s="240">
        <f t="shared" si="37"/>
        <v>0</v>
      </c>
      <c r="Z43" s="218"/>
      <c r="AA43" s="218"/>
      <c r="AB43" s="269"/>
      <c r="AC43" s="269"/>
      <c r="AD43" s="269"/>
      <c r="AE43" s="218"/>
      <c r="AF43" s="269"/>
      <c r="AG43" s="269"/>
      <c r="AH43" s="269"/>
      <c r="AI43" s="218"/>
    </row>
    <row r="44" spans="1:35" s="159" customFormat="1" ht="15" customHeight="1" x14ac:dyDescent="0.25">
      <c r="E44" s="248"/>
      <c r="I44" s="269"/>
      <c r="J44" s="218"/>
      <c r="K44" s="269"/>
      <c r="L44" s="218"/>
      <c r="M44" s="269"/>
      <c r="N44" s="218"/>
      <c r="O44" s="218"/>
      <c r="P44" s="218"/>
      <c r="Q44" s="218"/>
      <c r="R44" s="218"/>
      <c r="S44" s="290" t="s">
        <v>125</v>
      </c>
      <c r="T44" s="291"/>
      <c r="U44" s="292"/>
      <c r="V44" s="257">
        <v>1000</v>
      </c>
      <c r="W44" s="240">
        <f>($W$34*V44)/1000</f>
        <v>36032.89</v>
      </c>
      <c r="X44" s="257">
        <v>0</v>
      </c>
      <c r="Y44" s="240">
        <f t="shared" si="37"/>
        <v>0</v>
      </c>
      <c r="Z44" s="218"/>
      <c r="AA44" s="218"/>
      <c r="AB44" s="269"/>
      <c r="AC44" s="269"/>
      <c r="AD44" s="269"/>
      <c r="AE44" s="218"/>
      <c r="AF44" s="269"/>
      <c r="AG44" s="269"/>
      <c r="AH44" s="269"/>
      <c r="AI44" s="218"/>
    </row>
    <row r="45" spans="1:35" s="159" customFormat="1" ht="15" customHeight="1" x14ac:dyDescent="0.25">
      <c r="E45" s="248"/>
      <c r="I45" s="269"/>
      <c r="J45" s="218"/>
      <c r="K45" s="269"/>
      <c r="L45" s="218"/>
      <c r="M45" s="269"/>
      <c r="N45" s="218"/>
      <c r="O45" s="218"/>
      <c r="P45" s="218"/>
      <c r="Q45" s="218"/>
      <c r="R45" s="218"/>
      <c r="S45" s="290" t="s">
        <v>126</v>
      </c>
      <c r="T45" s="291"/>
      <c r="U45" s="292"/>
      <c r="V45" s="257">
        <v>350</v>
      </c>
      <c r="W45" s="240">
        <f t="shared" si="36"/>
        <v>12611.511500000001</v>
      </c>
      <c r="X45" s="257">
        <v>0</v>
      </c>
      <c r="Y45" s="240">
        <f t="shared" si="37"/>
        <v>0</v>
      </c>
      <c r="Z45" s="218"/>
      <c r="AA45" s="218"/>
      <c r="AB45" s="269"/>
      <c r="AC45" s="269"/>
      <c r="AD45" s="269"/>
      <c r="AE45" s="218"/>
      <c r="AF45" s="269"/>
      <c r="AG45" s="269"/>
      <c r="AH45" s="269"/>
      <c r="AI45" s="218"/>
    </row>
    <row r="46" spans="1:35" s="159" customFormat="1" ht="15" customHeight="1" x14ac:dyDescent="0.25">
      <c r="E46" s="248"/>
      <c r="I46" s="269"/>
      <c r="J46" s="218"/>
      <c r="K46" s="269"/>
      <c r="L46" s="218"/>
      <c r="M46" s="269"/>
      <c r="N46" s="218"/>
      <c r="O46" s="218"/>
      <c r="P46" s="218"/>
      <c r="Q46" s="218"/>
      <c r="R46" s="218"/>
      <c r="S46" s="269"/>
      <c r="T46" s="269"/>
      <c r="U46" s="269"/>
      <c r="V46" s="269"/>
      <c r="W46" s="218"/>
      <c r="X46" s="269"/>
      <c r="Y46" s="218"/>
      <c r="Z46" s="218"/>
      <c r="AA46" s="218"/>
      <c r="AB46" s="269"/>
      <c r="AC46" s="269"/>
      <c r="AD46" s="269"/>
      <c r="AE46" s="218"/>
      <c r="AF46" s="269"/>
      <c r="AG46" s="269"/>
      <c r="AH46" s="269"/>
      <c r="AI46" s="218"/>
    </row>
    <row r="47" spans="1:35" s="159" customFormat="1" ht="15" customHeight="1" x14ac:dyDescent="0.25">
      <c r="E47" s="248"/>
      <c r="I47" s="269"/>
      <c r="J47" s="218"/>
      <c r="K47" s="269"/>
      <c r="L47" s="218"/>
      <c r="M47" s="269"/>
      <c r="N47" s="218"/>
      <c r="O47" s="218"/>
      <c r="P47" s="218"/>
      <c r="Q47" s="218"/>
      <c r="R47" s="218"/>
      <c r="S47" s="269"/>
      <c r="T47" s="269"/>
      <c r="U47" s="269"/>
      <c r="V47" s="269"/>
      <c r="W47" s="218"/>
      <c r="X47" s="269"/>
      <c r="Y47" s="218"/>
      <c r="Z47" s="218"/>
      <c r="AA47" s="218"/>
      <c r="AB47" s="269"/>
      <c r="AC47" s="269"/>
      <c r="AD47" s="269"/>
      <c r="AE47" s="218"/>
      <c r="AF47" s="269"/>
      <c r="AG47" s="269"/>
      <c r="AH47" s="269"/>
      <c r="AI47" s="218"/>
    </row>
    <row r="48" spans="1:35" s="159" customFormat="1" ht="15" customHeight="1" x14ac:dyDescent="0.25">
      <c r="E48" s="248"/>
      <c r="I48" s="269"/>
      <c r="J48" s="218"/>
      <c r="K48" s="269"/>
      <c r="L48" s="218"/>
      <c r="M48" s="269"/>
      <c r="N48" s="218"/>
      <c r="O48" s="218"/>
      <c r="P48" s="218"/>
      <c r="Q48" s="218"/>
      <c r="R48" s="218"/>
      <c r="S48" s="269"/>
      <c r="T48" s="269"/>
      <c r="U48" s="269"/>
      <c r="V48" s="269"/>
      <c r="W48" s="218"/>
      <c r="X48" s="269"/>
      <c r="Y48" s="218"/>
      <c r="Z48" s="218"/>
      <c r="AA48" s="218"/>
      <c r="AB48" s="269"/>
      <c r="AC48" s="269"/>
      <c r="AD48" s="269"/>
      <c r="AE48" s="218"/>
      <c r="AF48" s="269"/>
      <c r="AG48" s="269"/>
      <c r="AH48" s="269"/>
      <c r="AI48" s="218"/>
    </row>
    <row r="49" spans="1:35" s="159" customFormat="1" ht="15" customHeight="1" x14ac:dyDescent="0.25">
      <c r="E49" s="248"/>
      <c r="I49" s="269"/>
      <c r="J49" s="218"/>
      <c r="K49" s="269"/>
      <c r="L49" s="218"/>
      <c r="M49" s="269"/>
      <c r="N49" s="218"/>
      <c r="O49" s="218"/>
      <c r="P49" s="218"/>
      <c r="Q49" s="218"/>
      <c r="R49" s="218"/>
      <c r="S49" s="269"/>
      <c r="T49" s="269"/>
      <c r="U49" s="269"/>
      <c r="V49" s="269"/>
      <c r="W49" s="218"/>
      <c r="X49" s="269"/>
      <c r="Y49" s="218"/>
      <c r="Z49" s="218"/>
      <c r="AA49" s="218"/>
      <c r="AB49" s="269"/>
      <c r="AC49" s="269"/>
      <c r="AD49" s="269"/>
      <c r="AE49" s="218"/>
      <c r="AF49" s="269"/>
      <c r="AG49" s="269"/>
      <c r="AH49" s="269"/>
      <c r="AI49" s="218"/>
    </row>
    <row r="50" spans="1:35" s="159" customFormat="1" ht="15" customHeight="1" x14ac:dyDescent="0.25">
      <c r="E50" s="248"/>
      <c r="I50" s="269"/>
      <c r="J50" s="218"/>
      <c r="K50" s="269"/>
      <c r="L50" s="218"/>
      <c r="M50" s="269"/>
      <c r="N50" s="218"/>
      <c r="O50" s="218"/>
      <c r="P50" s="218"/>
      <c r="Q50" s="218"/>
      <c r="R50" s="218"/>
      <c r="S50" s="269"/>
      <c r="T50" s="269"/>
      <c r="U50" s="269"/>
      <c r="V50" s="269"/>
      <c r="W50" s="218"/>
      <c r="X50" s="269"/>
      <c r="Y50" s="218"/>
      <c r="Z50" s="218"/>
      <c r="AA50" s="218"/>
      <c r="AB50" s="269"/>
      <c r="AC50" s="269"/>
      <c r="AD50" s="269"/>
      <c r="AE50" s="218"/>
      <c r="AF50" s="269"/>
      <c r="AG50" s="269"/>
      <c r="AH50" s="269"/>
      <c r="AI50" s="218"/>
    </row>
    <row r="51" spans="1:35" s="159" customFormat="1" ht="15" customHeight="1" x14ac:dyDescent="0.25">
      <c r="E51" s="248"/>
      <c r="I51" s="269"/>
      <c r="J51" s="218"/>
      <c r="K51" s="269"/>
      <c r="L51" s="218"/>
      <c r="M51" s="269"/>
      <c r="N51" s="218"/>
      <c r="O51" s="218"/>
      <c r="P51" s="218"/>
      <c r="Q51" s="218"/>
      <c r="R51" s="218"/>
      <c r="S51" s="269"/>
      <c r="T51" s="269"/>
      <c r="U51" s="269"/>
      <c r="V51" s="269"/>
      <c r="W51" s="218"/>
      <c r="X51" s="269"/>
      <c r="Y51" s="218"/>
      <c r="Z51" s="218"/>
      <c r="AA51" s="218"/>
      <c r="AB51" s="269"/>
      <c r="AC51" s="269"/>
      <c r="AD51" s="269"/>
      <c r="AE51" s="218"/>
      <c r="AF51" s="269"/>
      <c r="AG51" s="269"/>
      <c r="AH51" s="269"/>
      <c r="AI51" s="218"/>
    </row>
    <row r="52" spans="1:35" s="159" customFormat="1" ht="15" customHeight="1" x14ac:dyDescent="0.25">
      <c r="E52" s="248"/>
      <c r="I52" s="269"/>
      <c r="J52" s="218"/>
      <c r="K52" s="269"/>
      <c r="L52" s="218"/>
      <c r="M52" s="269"/>
      <c r="N52" s="218"/>
      <c r="O52" s="218"/>
      <c r="P52" s="218"/>
      <c r="Q52" s="218"/>
      <c r="R52" s="218"/>
      <c r="S52" s="269"/>
      <c r="T52" s="269"/>
      <c r="U52" s="269"/>
      <c r="V52" s="269"/>
      <c r="W52" s="218"/>
      <c r="X52" s="269"/>
      <c r="Y52" s="218"/>
      <c r="Z52" s="218"/>
      <c r="AA52" s="218"/>
      <c r="AB52" s="269"/>
      <c r="AC52" s="269"/>
      <c r="AD52" s="269"/>
      <c r="AE52" s="218"/>
      <c r="AF52" s="269"/>
      <c r="AG52" s="269"/>
      <c r="AH52" s="269"/>
      <c r="AI52" s="218"/>
    </row>
    <row r="53" spans="1:35" s="159" customFormat="1" ht="15" customHeight="1" x14ac:dyDescent="0.25">
      <c r="E53" s="248"/>
      <c r="I53" s="269"/>
      <c r="J53" s="218"/>
      <c r="K53" s="269"/>
      <c r="L53" s="218"/>
      <c r="M53" s="269"/>
      <c r="N53" s="218"/>
      <c r="O53" s="218"/>
      <c r="P53" s="218"/>
      <c r="Q53" s="218"/>
      <c r="R53" s="218"/>
      <c r="S53" s="269"/>
      <c r="T53" s="269"/>
      <c r="U53" s="269"/>
      <c r="V53" s="269"/>
      <c r="W53" s="218"/>
      <c r="X53" s="269"/>
      <c r="Y53" s="218"/>
      <c r="Z53" s="218"/>
      <c r="AA53" s="218"/>
      <c r="AB53" s="269"/>
      <c r="AC53" s="269"/>
      <c r="AD53" s="269"/>
      <c r="AE53" s="218"/>
      <c r="AF53" s="269"/>
      <c r="AG53" s="269"/>
      <c r="AH53" s="269"/>
      <c r="AI53" s="218"/>
    </row>
    <row r="54" spans="1:35" s="159" customFormat="1" ht="15" customHeight="1" x14ac:dyDescent="0.25">
      <c r="E54" s="248"/>
      <c r="I54" s="269"/>
      <c r="J54" s="218"/>
      <c r="K54" s="269"/>
      <c r="L54" s="218"/>
      <c r="M54" s="269"/>
      <c r="N54" s="218"/>
      <c r="O54" s="218"/>
      <c r="P54" s="218"/>
      <c r="Q54" s="218"/>
      <c r="R54" s="218"/>
      <c r="S54" s="269"/>
      <c r="T54" s="269"/>
      <c r="U54" s="269"/>
      <c r="V54" s="269"/>
      <c r="W54" s="218"/>
      <c r="X54" s="269"/>
      <c r="Y54" s="218"/>
      <c r="Z54" s="218"/>
      <c r="AA54" s="218"/>
      <c r="AB54" s="269"/>
      <c r="AC54" s="269"/>
      <c r="AD54" s="269"/>
      <c r="AE54" s="218"/>
      <c r="AF54" s="269"/>
      <c r="AG54" s="269"/>
      <c r="AH54" s="269"/>
      <c r="AI54" s="218"/>
    </row>
    <row r="55" spans="1:35" s="159" customFormat="1" ht="15" customHeight="1" x14ac:dyDescent="0.25">
      <c r="E55" s="248"/>
      <c r="I55" s="269"/>
      <c r="J55" s="218"/>
      <c r="K55" s="269"/>
      <c r="L55" s="218"/>
      <c r="M55" s="269"/>
      <c r="N55" s="218"/>
      <c r="O55" s="218"/>
      <c r="P55" s="218"/>
      <c r="Q55" s="218"/>
      <c r="R55" s="218"/>
      <c r="S55" s="269"/>
      <c r="T55" s="269"/>
      <c r="U55" s="269"/>
      <c r="V55" s="269"/>
      <c r="W55" s="218"/>
      <c r="X55" s="269"/>
      <c r="Y55" s="218"/>
      <c r="Z55" s="218"/>
      <c r="AA55" s="218"/>
      <c r="AB55" s="269"/>
      <c r="AC55" s="269"/>
      <c r="AD55" s="269"/>
      <c r="AE55" s="218"/>
      <c r="AF55" s="269"/>
      <c r="AG55" s="269"/>
      <c r="AH55" s="269"/>
      <c r="AI55" s="218"/>
    </row>
    <row r="56" spans="1:35" s="159" customFormat="1" ht="15" customHeight="1" x14ac:dyDescent="0.25">
      <c r="E56" s="248"/>
      <c r="I56" s="269"/>
      <c r="J56" s="218"/>
      <c r="K56" s="269"/>
      <c r="L56" s="218"/>
      <c r="M56" s="269"/>
      <c r="N56" s="218"/>
      <c r="O56" s="218"/>
      <c r="P56" s="218"/>
      <c r="Q56" s="218"/>
      <c r="R56" s="218"/>
      <c r="S56" s="269"/>
      <c r="T56" s="269"/>
      <c r="U56" s="269"/>
      <c r="V56" s="269"/>
      <c r="W56" s="218"/>
      <c r="X56" s="269"/>
      <c r="Y56" s="218"/>
      <c r="Z56" s="218"/>
      <c r="AA56" s="218"/>
      <c r="AB56" s="269"/>
      <c r="AC56" s="269"/>
      <c r="AD56" s="269"/>
      <c r="AE56" s="218"/>
      <c r="AF56" s="269"/>
      <c r="AG56" s="269"/>
      <c r="AH56" s="269"/>
      <c r="AI56" s="218"/>
    </row>
    <row r="57" spans="1:35" s="159" customFormat="1" ht="15" customHeight="1" x14ac:dyDescent="0.25">
      <c r="E57" s="248"/>
      <c r="I57" s="269"/>
      <c r="J57" s="218"/>
      <c r="K57" s="269"/>
      <c r="L57" s="218"/>
      <c r="M57" s="269"/>
      <c r="N57" s="218"/>
      <c r="O57" s="218"/>
      <c r="P57" s="218"/>
      <c r="Q57" s="218"/>
      <c r="R57" s="218"/>
      <c r="S57" s="269"/>
      <c r="T57" s="269"/>
      <c r="U57" s="269"/>
      <c r="V57" s="269"/>
      <c r="W57" s="218"/>
      <c r="X57" s="269"/>
      <c r="Y57" s="218"/>
      <c r="Z57" s="218"/>
      <c r="AA57" s="218"/>
      <c r="AB57" s="269"/>
      <c r="AC57" s="269"/>
      <c r="AD57" s="269"/>
      <c r="AE57" s="218"/>
      <c r="AF57" s="269"/>
      <c r="AG57" s="269"/>
      <c r="AH57" s="269"/>
      <c r="AI57" s="218"/>
    </row>
    <row r="58" spans="1:35" s="159" customFormat="1" ht="15" customHeight="1" x14ac:dyDescent="0.25">
      <c r="E58" s="248"/>
      <c r="I58" s="269"/>
      <c r="J58" s="218"/>
      <c r="K58" s="269"/>
      <c r="L58" s="218"/>
      <c r="M58" s="269"/>
      <c r="N58" s="218"/>
      <c r="O58" s="218"/>
      <c r="P58" s="218"/>
      <c r="Q58" s="218"/>
      <c r="R58" s="218"/>
      <c r="S58" s="269"/>
      <c r="T58" s="269"/>
      <c r="U58" s="269"/>
      <c r="V58" s="269"/>
      <c r="W58" s="218"/>
      <c r="X58" s="269"/>
      <c r="Y58" s="218"/>
      <c r="Z58" s="218"/>
      <c r="AA58" s="218"/>
      <c r="AB58" s="269"/>
      <c r="AC58" s="269"/>
      <c r="AD58" s="269"/>
      <c r="AE58" s="218"/>
      <c r="AF58" s="269"/>
      <c r="AG58" s="269"/>
      <c r="AH58" s="269"/>
      <c r="AI58" s="218"/>
    </row>
    <row r="59" spans="1:35" s="159" customFormat="1" ht="15" customHeight="1" x14ac:dyDescent="0.25">
      <c r="E59" s="248"/>
      <c r="I59" s="269"/>
      <c r="J59" s="218"/>
      <c r="K59" s="269"/>
      <c r="L59" s="218"/>
      <c r="M59" s="269"/>
      <c r="N59" s="218"/>
      <c r="O59" s="218"/>
      <c r="P59" s="218"/>
      <c r="Q59" s="218"/>
      <c r="R59" s="218"/>
      <c r="S59" s="269"/>
      <c r="T59" s="269"/>
      <c r="U59" s="269"/>
      <c r="V59" s="269"/>
      <c r="W59" s="218"/>
      <c r="X59" s="269"/>
      <c r="Y59" s="218"/>
      <c r="Z59" s="218"/>
      <c r="AA59" s="218"/>
      <c r="AB59" s="269"/>
      <c r="AC59" s="269"/>
      <c r="AD59" s="269"/>
      <c r="AE59" s="218"/>
      <c r="AF59" s="269"/>
      <c r="AG59" s="269"/>
      <c r="AH59" s="269"/>
      <c r="AI59" s="218"/>
    </row>
    <row r="60" spans="1:35" s="159" customFormat="1" ht="15" customHeight="1" x14ac:dyDescent="0.25">
      <c r="E60" s="248"/>
      <c r="I60" s="269"/>
      <c r="J60" s="218"/>
      <c r="K60" s="269"/>
      <c r="L60" s="218"/>
      <c r="M60" s="269"/>
      <c r="N60" s="218"/>
      <c r="O60" s="218"/>
      <c r="P60" s="218"/>
      <c r="Q60" s="218"/>
      <c r="R60" s="218"/>
      <c r="S60" s="269"/>
      <c r="T60" s="269"/>
      <c r="U60" s="269"/>
      <c r="V60" s="269"/>
      <c r="W60" s="218"/>
      <c r="X60" s="269"/>
      <c r="Y60" s="218"/>
      <c r="Z60" s="218"/>
      <c r="AA60" s="218"/>
      <c r="AB60" s="269"/>
      <c r="AC60" s="269"/>
      <c r="AD60" s="269"/>
      <c r="AE60" s="218"/>
      <c r="AF60" s="269"/>
      <c r="AG60" s="269"/>
      <c r="AH60" s="269"/>
      <c r="AI60" s="218"/>
    </row>
    <row r="61" spans="1:35" s="159" customFormat="1" ht="15" customHeight="1" x14ac:dyDescent="0.25">
      <c r="E61" s="248"/>
      <c r="I61" s="269"/>
      <c r="J61" s="218"/>
      <c r="K61" s="269"/>
      <c r="L61" s="218"/>
      <c r="M61" s="269"/>
      <c r="N61" s="218"/>
      <c r="O61" s="218"/>
      <c r="P61" s="218"/>
      <c r="Q61" s="218"/>
      <c r="R61" s="218"/>
      <c r="S61" s="269"/>
      <c r="T61" s="269"/>
      <c r="U61" s="269"/>
      <c r="V61" s="269"/>
      <c r="W61" s="218"/>
      <c r="X61" s="269"/>
      <c r="Y61" s="218"/>
      <c r="Z61" s="218"/>
      <c r="AA61" s="218"/>
      <c r="AB61" s="269"/>
      <c r="AC61" s="269"/>
      <c r="AD61" s="269"/>
      <c r="AE61" s="218"/>
      <c r="AF61" s="269"/>
      <c r="AG61" s="269"/>
      <c r="AH61" s="269"/>
      <c r="AI61" s="218"/>
    </row>
    <row r="62" spans="1:35" s="159" customFormat="1" ht="15" customHeight="1" x14ac:dyDescent="0.25">
      <c r="E62" s="248"/>
      <c r="I62" s="269"/>
      <c r="J62" s="218"/>
      <c r="K62" s="269"/>
      <c r="L62" s="218"/>
      <c r="M62" s="269"/>
      <c r="N62" s="218"/>
      <c r="O62" s="218"/>
      <c r="P62" s="218"/>
      <c r="Q62" s="218"/>
      <c r="R62" s="218"/>
      <c r="S62" s="269"/>
      <c r="T62" s="269"/>
      <c r="U62" s="269"/>
      <c r="V62" s="269"/>
      <c r="W62" s="218"/>
      <c r="X62" s="269"/>
      <c r="Y62" s="218"/>
      <c r="Z62" s="218"/>
      <c r="AA62" s="218"/>
      <c r="AB62" s="269"/>
      <c r="AC62" s="269"/>
      <c r="AD62" s="269"/>
      <c r="AE62" s="218"/>
      <c r="AF62" s="269"/>
      <c r="AG62" s="269"/>
      <c r="AH62" s="269"/>
      <c r="AI62" s="218"/>
    </row>
    <row r="63" spans="1:35" s="242" customFormat="1" ht="20.100000000000001" customHeight="1" x14ac:dyDescent="0.25">
      <c r="A63" s="159"/>
      <c r="B63" s="159"/>
      <c r="C63" s="159"/>
      <c r="D63" s="159"/>
      <c r="E63" s="248"/>
      <c r="F63" s="159"/>
      <c r="G63" s="159"/>
      <c r="H63" s="159"/>
      <c r="I63" s="269"/>
      <c r="J63" s="218"/>
      <c r="K63" s="269"/>
      <c r="L63" s="218"/>
      <c r="M63" s="269"/>
      <c r="N63" s="218"/>
      <c r="O63" s="218"/>
      <c r="P63" s="218"/>
      <c r="Q63" s="218"/>
      <c r="R63" s="218"/>
      <c r="S63" s="269"/>
      <c r="T63" s="269"/>
      <c r="U63" s="269"/>
      <c r="V63" s="269"/>
      <c r="W63" s="218"/>
      <c r="X63" s="269"/>
      <c r="Y63" s="218"/>
      <c r="Z63" s="218"/>
      <c r="AA63" s="218"/>
      <c r="AB63" s="269"/>
      <c r="AC63" s="269"/>
      <c r="AD63" s="269"/>
      <c r="AE63" s="218"/>
      <c r="AF63" s="269"/>
      <c r="AG63" s="269"/>
      <c r="AH63" s="269"/>
      <c r="AI63" s="218"/>
    </row>
    <row r="64" spans="1:35" s="159" customFormat="1" ht="15" customHeight="1" x14ac:dyDescent="0.25">
      <c r="E64" s="248"/>
      <c r="I64" s="269"/>
      <c r="J64" s="218"/>
      <c r="K64" s="269"/>
      <c r="L64" s="218"/>
      <c r="M64" s="269"/>
      <c r="N64" s="218"/>
      <c r="O64" s="218"/>
      <c r="P64" s="218"/>
      <c r="Q64" s="218"/>
      <c r="R64" s="218"/>
      <c r="S64" s="269"/>
      <c r="T64" s="269"/>
      <c r="U64" s="269"/>
      <c r="V64" s="269"/>
      <c r="W64" s="218"/>
      <c r="X64" s="269"/>
      <c r="Y64" s="218"/>
      <c r="Z64" s="218"/>
      <c r="AA64" s="218"/>
      <c r="AB64" s="269"/>
      <c r="AC64" s="269"/>
      <c r="AD64" s="269"/>
      <c r="AE64" s="218"/>
      <c r="AF64" s="269"/>
      <c r="AG64" s="269"/>
      <c r="AH64" s="269"/>
      <c r="AI64" s="218"/>
    </row>
    <row r="65" spans="1:35" s="159" customFormat="1" ht="15" customHeight="1" x14ac:dyDescent="0.25">
      <c r="E65" s="248"/>
      <c r="I65" s="269"/>
      <c r="J65" s="218"/>
      <c r="K65" s="269"/>
      <c r="L65" s="218"/>
      <c r="M65" s="269"/>
      <c r="N65" s="218"/>
      <c r="O65" s="218"/>
      <c r="P65" s="218"/>
      <c r="Q65" s="218"/>
      <c r="R65" s="218"/>
      <c r="S65" s="269"/>
      <c r="T65" s="269"/>
      <c r="U65" s="269"/>
      <c r="V65" s="269"/>
      <c r="W65" s="218"/>
      <c r="X65" s="269"/>
      <c r="Y65" s="218"/>
      <c r="Z65" s="218"/>
      <c r="AA65" s="218"/>
      <c r="AB65" s="269"/>
      <c r="AC65" s="269"/>
      <c r="AD65" s="269"/>
      <c r="AE65" s="218"/>
      <c r="AF65" s="269"/>
      <c r="AG65" s="269"/>
      <c r="AH65" s="269"/>
      <c r="AI65" s="218"/>
    </row>
    <row r="66" spans="1:35" s="159" customFormat="1" ht="15" customHeight="1" x14ac:dyDescent="0.25">
      <c r="E66" s="248"/>
      <c r="I66" s="269"/>
      <c r="J66" s="218"/>
      <c r="K66" s="269"/>
      <c r="L66" s="218"/>
      <c r="M66" s="269"/>
      <c r="N66" s="218"/>
      <c r="O66" s="218"/>
      <c r="P66" s="218"/>
      <c r="Q66" s="218"/>
      <c r="R66" s="218"/>
      <c r="S66" s="269"/>
      <c r="T66" s="269"/>
      <c r="U66" s="269"/>
      <c r="V66" s="269"/>
      <c r="W66" s="218"/>
      <c r="X66" s="269"/>
      <c r="Y66" s="218"/>
      <c r="Z66" s="218"/>
      <c r="AA66" s="218"/>
      <c r="AB66" s="269"/>
      <c r="AC66" s="269"/>
      <c r="AD66" s="269"/>
      <c r="AE66" s="218"/>
      <c r="AF66" s="269"/>
      <c r="AG66" s="269"/>
      <c r="AH66" s="269"/>
      <c r="AI66" s="218"/>
    </row>
    <row r="67" spans="1:35" s="159" customFormat="1" ht="15" customHeight="1" x14ac:dyDescent="0.25">
      <c r="E67" s="248"/>
      <c r="I67" s="269"/>
      <c r="J67" s="218"/>
      <c r="K67" s="269"/>
      <c r="L67" s="218"/>
      <c r="M67" s="269"/>
      <c r="N67" s="218"/>
      <c r="O67" s="218"/>
      <c r="P67" s="218"/>
      <c r="Q67" s="218"/>
      <c r="R67" s="218"/>
      <c r="S67" s="269"/>
      <c r="T67" s="269"/>
      <c r="U67" s="269"/>
      <c r="V67" s="269"/>
      <c r="W67" s="218"/>
      <c r="X67" s="269"/>
      <c r="Y67" s="218"/>
      <c r="Z67" s="218"/>
      <c r="AA67" s="218"/>
      <c r="AB67" s="269"/>
      <c r="AC67" s="269"/>
      <c r="AD67" s="269"/>
      <c r="AE67" s="218"/>
      <c r="AF67" s="269"/>
      <c r="AG67" s="269"/>
      <c r="AH67" s="269"/>
      <c r="AI67" s="218"/>
    </row>
    <row r="68" spans="1:35" s="159" customFormat="1" ht="15" customHeight="1" x14ac:dyDescent="0.25">
      <c r="E68" s="248"/>
      <c r="I68" s="269"/>
      <c r="J68" s="218"/>
      <c r="K68" s="269"/>
      <c r="L68" s="218"/>
      <c r="M68" s="269"/>
      <c r="N68" s="218"/>
      <c r="O68" s="218"/>
      <c r="P68" s="218"/>
      <c r="Q68" s="218"/>
      <c r="R68" s="218"/>
      <c r="S68" s="269"/>
      <c r="T68" s="269"/>
      <c r="U68" s="269"/>
      <c r="V68" s="269"/>
      <c r="W68" s="218"/>
      <c r="X68" s="269"/>
      <c r="Y68" s="218"/>
      <c r="Z68" s="218"/>
      <c r="AA68" s="218"/>
      <c r="AB68" s="269"/>
      <c r="AC68" s="269"/>
      <c r="AD68" s="269"/>
      <c r="AE68" s="218"/>
      <c r="AF68" s="269"/>
      <c r="AG68" s="269"/>
      <c r="AH68" s="269"/>
      <c r="AI68" s="218"/>
    </row>
    <row r="69" spans="1:35" s="159" customFormat="1" ht="15" customHeight="1" x14ac:dyDescent="0.25">
      <c r="E69" s="248"/>
      <c r="I69" s="269"/>
      <c r="J69" s="218"/>
      <c r="K69" s="269"/>
      <c r="L69" s="218"/>
      <c r="M69" s="269"/>
      <c r="N69" s="218"/>
      <c r="O69" s="218"/>
      <c r="P69" s="218"/>
      <c r="Q69" s="218"/>
      <c r="R69" s="218"/>
      <c r="S69" s="269"/>
      <c r="T69" s="269"/>
      <c r="U69" s="269"/>
      <c r="V69" s="269"/>
      <c r="W69" s="218"/>
      <c r="X69" s="269"/>
      <c r="Y69" s="218"/>
      <c r="Z69" s="218"/>
      <c r="AA69" s="218"/>
      <c r="AB69" s="269"/>
      <c r="AC69" s="269"/>
      <c r="AD69" s="269"/>
      <c r="AE69" s="218"/>
      <c r="AF69" s="269"/>
      <c r="AG69" s="269"/>
      <c r="AH69" s="269"/>
      <c r="AI69" s="218"/>
    </row>
    <row r="70" spans="1:35" s="159" customFormat="1" ht="15" customHeight="1" x14ac:dyDescent="0.25">
      <c r="E70" s="248"/>
      <c r="I70" s="269"/>
      <c r="J70" s="218"/>
      <c r="K70" s="269"/>
      <c r="L70" s="218"/>
      <c r="M70" s="269"/>
      <c r="N70" s="218"/>
      <c r="O70" s="218"/>
      <c r="P70" s="218"/>
      <c r="Q70" s="218"/>
      <c r="R70" s="218"/>
      <c r="S70" s="269"/>
      <c r="T70" s="269"/>
      <c r="U70" s="269"/>
      <c r="V70" s="269"/>
      <c r="W70" s="218"/>
      <c r="X70" s="269"/>
      <c r="Y70" s="218"/>
      <c r="Z70" s="218"/>
      <c r="AA70" s="218"/>
      <c r="AB70" s="269"/>
      <c r="AC70" s="269"/>
      <c r="AD70" s="269"/>
      <c r="AE70" s="218"/>
      <c r="AF70" s="269"/>
      <c r="AG70" s="269"/>
      <c r="AH70" s="269"/>
      <c r="AI70" s="218"/>
    </row>
    <row r="71" spans="1:35" s="159" customFormat="1" ht="15" customHeight="1" x14ac:dyDescent="0.25">
      <c r="E71" s="248"/>
      <c r="I71" s="269"/>
      <c r="J71" s="218"/>
      <c r="K71" s="269"/>
      <c r="L71" s="218"/>
      <c r="M71" s="269"/>
      <c r="N71" s="218"/>
      <c r="O71" s="218"/>
      <c r="P71" s="218"/>
      <c r="Q71" s="218"/>
      <c r="R71" s="218"/>
      <c r="S71" s="269"/>
      <c r="T71" s="269"/>
      <c r="U71" s="269"/>
      <c r="V71" s="269"/>
      <c r="W71" s="218"/>
      <c r="X71" s="269"/>
      <c r="Y71" s="218"/>
      <c r="Z71" s="218"/>
      <c r="AA71" s="218"/>
      <c r="AB71" s="269"/>
      <c r="AC71" s="269"/>
      <c r="AD71" s="269"/>
      <c r="AE71" s="218"/>
      <c r="AF71" s="269"/>
      <c r="AG71" s="269"/>
      <c r="AH71" s="269"/>
      <c r="AI71" s="218"/>
    </row>
    <row r="72" spans="1:35" s="159" customFormat="1" ht="15" customHeight="1" x14ac:dyDescent="0.25">
      <c r="E72" s="248"/>
      <c r="I72" s="269"/>
      <c r="J72" s="218"/>
      <c r="K72" s="269"/>
      <c r="L72" s="218"/>
      <c r="M72" s="269"/>
      <c r="N72" s="218"/>
      <c r="O72" s="218"/>
      <c r="P72" s="218"/>
      <c r="Q72" s="218"/>
      <c r="R72" s="218"/>
      <c r="S72" s="269"/>
      <c r="T72" s="269"/>
      <c r="U72" s="269"/>
      <c r="V72" s="269"/>
      <c r="W72" s="218"/>
      <c r="X72" s="269"/>
      <c r="Y72" s="218"/>
      <c r="Z72" s="218"/>
      <c r="AA72" s="218"/>
      <c r="AB72" s="269"/>
      <c r="AC72" s="269"/>
      <c r="AD72" s="269"/>
      <c r="AE72" s="218"/>
      <c r="AF72" s="269"/>
      <c r="AG72" s="269"/>
      <c r="AH72" s="269"/>
      <c r="AI72" s="218"/>
    </row>
    <row r="73" spans="1:35" s="159" customFormat="1" ht="15" customHeight="1" x14ac:dyDescent="0.25">
      <c r="E73" s="248"/>
      <c r="I73" s="269"/>
      <c r="J73" s="218"/>
      <c r="K73" s="269"/>
      <c r="L73" s="218"/>
      <c r="M73" s="269"/>
      <c r="N73" s="218"/>
      <c r="O73" s="218"/>
      <c r="P73" s="218"/>
      <c r="Q73" s="218"/>
      <c r="R73" s="218"/>
      <c r="S73" s="269"/>
      <c r="T73" s="269"/>
      <c r="U73" s="269"/>
      <c r="V73" s="269"/>
      <c r="W73" s="218"/>
      <c r="X73" s="269"/>
      <c r="Y73" s="218"/>
      <c r="Z73" s="218"/>
      <c r="AA73" s="218"/>
      <c r="AB73" s="269"/>
      <c r="AC73" s="269"/>
      <c r="AD73" s="269"/>
      <c r="AE73" s="218"/>
      <c r="AF73" s="269"/>
      <c r="AG73" s="269"/>
      <c r="AH73" s="269"/>
      <c r="AI73" s="218"/>
    </row>
    <row r="74" spans="1:35" s="159" customFormat="1" ht="15" customHeight="1" x14ac:dyDescent="0.25">
      <c r="E74" s="248"/>
      <c r="I74" s="269"/>
      <c r="J74" s="218"/>
      <c r="K74" s="269"/>
      <c r="L74" s="218"/>
      <c r="M74" s="269"/>
      <c r="N74" s="218"/>
      <c r="O74" s="218"/>
      <c r="P74" s="218"/>
      <c r="Q74" s="218"/>
      <c r="R74" s="218"/>
      <c r="S74" s="269"/>
      <c r="T74" s="269"/>
      <c r="U74" s="269"/>
      <c r="V74" s="269"/>
      <c r="W74" s="218"/>
      <c r="X74" s="269"/>
      <c r="Y74" s="218"/>
      <c r="Z74" s="218"/>
      <c r="AA74" s="218"/>
      <c r="AB74" s="269"/>
      <c r="AC74" s="269"/>
      <c r="AD74" s="269"/>
      <c r="AE74" s="218"/>
      <c r="AF74" s="269"/>
      <c r="AG74" s="269"/>
      <c r="AH74" s="269"/>
      <c r="AI74" s="218"/>
    </row>
    <row r="75" spans="1:35" s="159" customFormat="1" ht="15" customHeight="1" x14ac:dyDescent="0.25">
      <c r="E75" s="248"/>
      <c r="I75" s="269"/>
      <c r="J75" s="218"/>
      <c r="K75" s="269"/>
      <c r="L75" s="218"/>
      <c r="M75" s="269"/>
      <c r="N75" s="218"/>
      <c r="O75" s="218"/>
      <c r="P75" s="218"/>
      <c r="Q75" s="218"/>
      <c r="R75" s="218"/>
      <c r="S75" s="269"/>
      <c r="T75" s="269"/>
      <c r="U75" s="269"/>
      <c r="V75" s="269"/>
      <c r="W75" s="218"/>
      <c r="X75" s="269"/>
      <c r="Y75" s="218"/>
      <c r="Z75" s="218"/>
      <c r="AA75" s="218"/>
      <c r="AB75" s="269"/>
      <c r="AC75" s="269"/>
      <c r="AD75" s="269"/>
      <c r="AE75" s="218"/>
      <c r="AF75" s="269"/>
      <c r="AG75" s="269"/>
      <c r="AH75" s="269"/>
      <c r="AI75" s="218"/>
    </row>
    <row r="76" spans="1:35" s="159" customFormat="1" ht="15" customHeight="1" x14ac:dyDescent="0.25">
      <c r="E76" s="248"/>
      <c r="I76" s="269"/>
      <c r="J76" s="218"/>
      <c r="K76" s="269"/>
      <c r="L76" s="218"/>
      <c r="M76" s="269"/>
      <c r="N76" s="218"/>
      <c r="O76" s="218"/>
      <c r="P76" s="218"/>
      <c r="Q76" s="218"/>
      <c r="R76" s="218"/>
      <c r="S76" s="269"/>
      <c r="T76" s="269"/>
      <c r="U76" s="269"/>
      <c r="V76" s="269"/>
      <c r="W76" s="218"/>
      <c r="X76" s="269"/>
      <c r="Y76" s="218"/>
      <c r="Z76" s="218"/>
      <c r="AA76" s="218"/>
      <c r="AB76" s="269"/>
      <c r="AC76" s="269"/>
      <c r="AD76" s="269"/>
      <c r="AE76" s="218"/>
      <c r="AF76" s="269"/>
      <c r="AG76" s="269"/>
      <c r="AH76" s="269"/>
      <c r="AI76" s="218"/>
    </row>
    <row r="77" spans="1:35" s="159" customFormat="1" ht="15" customHeight="1" x14ac:dyDescent="0.25">
      <c r="E77" s="248"/>
      <c r="I77" s="269"/>
      <c r="J77" s="218"/>
      <c r="K77" s="269"/>
      <c r="L77" s="218"/>
      <c r="M77" s="269"/>
      <c r="N77" s="218"/>
      <c r="O77" s="218"/>
      <c r="P77" s="218"/>
      <c r="Q77" s="218"/>
      <c r="R77" s="218"/>
      <c r="S77" s="269"/>
      <c r="T77" s="269"/>
      <c r="U77" s="269"/>
      <c r="V77" s="269"/>
      <c r="W77" s="218"/>
      <c r="X77" s="269"/>
      <c r="Y77" s="218"/>
      <c r="Z77" s="218"/>
      <c r="AA77" s="218"/>
      <c r="AB77" s="269"/>
      <c r="AC77" s="269"/>
      <c r="AD77" s="269"/>
      <c r="AE77" s="218"/>
      <c r="AF77" s="269"/>
      <c r="AG77" s="269"/>
      <c r="AH77" s="269"/>
      <c r="AI77" s="218"/>
    </row>
    <row r="78" spans="1:35" s="159" customFormat="1" ht="15" customHeight="1" x14ac:dyDescent="0.25">
      <c r="E78" s="248"/>
      <c r="I78" s="269"/>
      <c r="J78" s="218"/>
      <c r="K78" s="269"/>
      <c r="L78" s="218"/>
      <c r="M78" s="269"/>
      <c r="N78" s="218"/>
      <c r="O78" s="218"/>
      <c r="P78" s="218"/>
      <c r="Q78" s="218"/>
      <c r="R78" s="218"/>
      <c r="S78" s="269"/>
      <c r="T78" s="269"/>
      <c r="U78" s="269"/>
      <c r="V78" s="269"/>
      <c r="W78" s="218"/>
      <c r="X78" s="269"/>
      <c r="Y78" s="218"/>
      <c r="Z78" s="218"/>
      <c r="AA78" s="218"/>
      <c r="AB78" s="269"/>
      <c r="AC78" s="269"/>
      <c r="AD78" s="269"/>
      <c r="AE78" s="218"/>
      <c r="AF78" s="269"/>
      <c r="AG78" s="269"/>
      <c r="AH78" s="269"/>
      <c r="AI78" s="218"/>
    </row>
    <row r="79" spans="1:35" s="242" customFormat="1" ht="20.100000000000001" customHeight="1" x14ac:dyDescent="0.25">
      <c r="A79" s="159"/>
      <c r="B79" s="159"/>
      <c r="C79" s="159"/>
      <c r="D79" s="159"/>
      <c r="E79" s="248"/>
      <c r="F79" s="159"/>
      <c r="G79" s="159"/>
      <c r="H79" s="159"/>
      <c r="I79" s="269"/>
      <c r="J79" s="218"/>
      <c r="K79" s="269"/>
      <c r="L79" s="218"/>
      <c r="M79" s="269"/>
      <c r="N79" s="218"/>
      <c r="O79" s="218"/>
      <c r="P79" s="218"/>
      <c r="Q79" s="218"/>
      <c r="R79" s="218"/>
      <c r="S79" s="269"/>
      <c r="T79" s="269"/>
      <c r="U79" s="269"/>
      <c r="V79" s="269"/>
      <c r="W79" s="218"/>
      <c r="X79" s="269"/>
      <c r="Y79" s="218"/>
      <c r="Z79" s="218"/>
      <c r="AA79" s="218"/>
      <c r="AB79" s="269"/>
      <c r="AC79" s="269"/>
      <c r="AD79" s="269"/>
      <c r="AE79" s="218"/>
      <c r="AF79" s="269"/>
      <c r="AG79" s="269"/>
      <c r="AH79" s="269"/>
      <c r="AI79" s="218"/>
    </row>
    <row r="80" spans="1:35" s="159" customFormat="1" ht="15" customHeight="1" x14ac:dyDescent="0.25">
      <c r="E80" s="248"/>
      <c r="I80" s="269"/>
      <c r="J80" s="218"/>
      <c r="K80" s="269"/>
      <c r="L80" s="218"/>
      <c r="M80" s="269"/>
      <c r="N80" s="218"/>
      <c r="O80" s="218"/>
      <c r="P80" s="218"/>
      <c r="Q80" s="218"/>
      <c r="R80" s="218"/>
      <c r="S80" s="269"/>
      <c r="T80" s="269"/>
      <c r="U80" s="269"/>
      <c r="V80" s="269"/>
      <c r="W80" s="218"/>
      <c r="X80" s="269"/>
      <c r="Y80" s="218"/>
      <c r="Z80" s="218"/>
      <c r="AA80" s="218"/>
      <c r="AB80" s="269"/>
      <c r="AC80" s="269"/>
      <c r="AD80" s="269"/>
      <c r="AE80" s="218"/>
      <c r="AF80" s="269"/>
      <c r="AG80" s="269"/>
      <c r="AH80" s="269"/>
      <c r="AI80" s="218"/>
    </row>
    <row r="81" spans="1:35" s="159" customFormat="1" ht="15" customHeight="1" x14ac:dyDescent="0.25">
      <c r="E81" s="248"/>
      <c r="I81" s="269"/>
      <c r="J81" s="218"/>
      <c r="K81" s="269"/>
      <c r="L81" s="218"/>
      <c r="M81" s="269"/>
      <c r="N81" s="218"/>
      <c r="O81" s="218"/>
      <c r="P81" s="218"/>
      <c r="Q81" s="218"/>
      <c r="R81" s="218"/>
      <c r="S81" s="269"/>
      <c r="T81" s="269"/>
      <c r="U81" s="269"/>
      <c r="V81" s="269"/>
      <c r="W81" s="218"/>
      <c r="X81" s="269"/>
      <c r="Y81" s="218"/>
      <c r="Z81" s="218"/>
      <c r="AA81" s="218"/>
      <c r="AB81" s="269"/>
      <c r="AC81" s="269"/>
      <c r="AD81" s="269"/>
      <c r="AE81" s="218"/>
      <c r="AF81" s="269"/>
      <c r="AG81" s="269"/>
      <c r="AH81" s="269"/>
      <c r="AI81" s="218"/>
    </row>
    <row r="82" spans="1:35" s="159" customFormat="1" ht="15" customHeight="1" x14ac:dyDescent="0.25">
      <c r="E82" s="248"/>
      <c r="I82" s="269"/>
      <c r="J82" s="218"/>
      <c r="K82" s="269"/>
      <c r="L82" s="218"/>
      <c r="M82" s="269"/>
      <c r="N82" s="218"/>
      <c r="O82" s="218"/>
      <c r="P82" s="218"/>
      <c r="Q82" s="218"/>
      <c r="R82" s="218"/>
      <c r="S82" s="269"/>
      <c r="T82" s="269"/>
      <c r="U82" s="269"/>
      <c r="V82" s="269"/>
      <c r="W82" s="218"/>
      <c r="X82" s="269"/>
      <c r="Y82" s="218"/>
      <c r="Z82" s="218"/>
      <c r="AA82" s="218"/>
      <c r="AB82" s="269"/>
      <c r="AC82" s="269"/>
      <c r="AD82" s="269"/>
      <c r="AE82" s="218"/>
      <c r="AF82" s="269"/>
      <c r="AG82" s="269"/>
      <c r="AH82" s="269"/>
      <c r="AI82" s="218"/>
    </row>
    <row r="83" spans="1:35" s="159" customFormat="1" ht="15" customHeight="1" x14ac:dyDescent="0.25">
      <c r="E83" s="248"/>
      <c r="I83" s="269"/>
      <c r="J83" s="218"/>
      <c r="K83" s="269"/>
      <c r="L83" s="218"/>
      <c r="M83" s="269"/>
      <c r="N83" s="218"/>
      <c r="O83" s="218"/>
      <c r="P83" s="218"/>
      <c r="Q83" s="218"/>
      <c r="R83" s="218"/>
      <c r="S83" s="269"/>
      <c r="T83" s="269"/>
      <c r="U83" s="269"/>
      <c r="V83" s="269"/>
      <c r="W83" s="218"/>
      <c r="X83" s="269"/>
      <c r="Y83" s="218"/>
      <c r="Z83" s="218"/>
      <c r="AA83" s="218"/>
      <c r="AB83" s="269"/>
      <c r="AC83" s="269"/>
      <c r="AD83" s="269"/>
      <c r="AE83" s="218"/>
      <c r="AF83" s="269"/>
      <c r="AG83" s="269"/>
      <c r="AH83" s="269"/>
      <c r="AI83" s="218"/>
    </row>
    <row r="84" spans="1:35" s="159" customFormat="1" ht="15" customHeight="1" x14ac:dyDescent="0.25">
      <c r="E84" s="248"/>
      <c r="I84" s="269"/>
      <c r="J84" s="218"/>
      <c r="K84" s="269"/>
      <c r="L84" s="218"/>
      <c r="M84" s="269"/>
      <c r="N84" s="218"/>
      <c r="O84" s="218"/>
      <c r="P84" s="218"/>
      <c r="Q84" s="218"/>
      <c r="R84" s="218"/>
      <c r="S84" s="269"/>
      <c r="T84" s="269"/>
      <c r="U84" s="269"/>
      <c r="V84" s="269"/>
      <c r="W84" s="218"/>
      <c r="X84" s="269"/>
      <c r="Y84" s="218"/>
      <c r="Z84" s="218"/>
      <c r="AA84" s="218"/>
      <c r="AB84" s="269"/>
      <c r="AC84" s="269"/>
      <c r="AD84" s="269"/>
      <c r="AE84" s="218"/>
      <c r="AF84" s="269"/>
      <c r="AG84" s="269"/>
      <c r="AH84" s="269"/>
      <c r="AI84" s="218"/>
    </row>
    <row r="85" spans="1:35" s="159" customFormat="1" ht="15" customHeight="1" x14ac:dyDescent="0.25">
      <c r="E85" s="248"/>
      <c r="I85" s="269"/>
      <c r="J85" s="218"/>
      <c r="K85" s="269"/>
      <c r="L85" s="218"/>
      <c r="M85" s="269"/>
      <c r="N85" s="218"/>
      <c r="O85" s="218"/>
      <c r="P85" s="218"/>
      <c r="Q85" s="218"/>
      <c r="R85" s="218"/>
      <c r="S85" s="269"/>
      <c r="T85" s="269"/>
      <c r="U85" s="269"/>
      <c r="V85" s="269"/>
      <c r="W85" s="218"/>
      <c r="X85" s="269"/>
      <c r="Y85" s="218"/>
      <c r="Z85" s="218"/>
      <c r="AA85" s="218"/>
      <c r="AB85" s="269"/>
      <c r="AC85" s="269"/>
      <c r="AD85" s="269"/>
      <c r="AE85" s="218"/>
      <c r="AF85" s="269"/>
      <c r="AG85" s="269"/>
      <c r="AH85" s="269"/>
      <c r="AI85" s="218"/>
    </row>
    <row r="86" spans="1:35" s="159" customFormat="1" ht="15" customHeight="1" x14ac:dyDescent="0.25">
      <c r="E86" s="248"/>
      <c r="I86" s="269"/>
      <c r="J86" s="218"/>
      <c r="K86" s="269"/>
      <c r="L86" s="218"/>
      <c r="M86" s="269"/>
      <c r="N86" s="218"/>
      <c r="O86" s="218"/>
      <c r="P86" s="218"/>
      <c r="Q86" s="218"/>
      <c r="R86" s="218"/>
      <c r="S86" s="269"/>
      <c r="T86" s="269"/>
      <c r="U86" s="269"/>
      <c r="V86" s="269"/>
      <c r="W86" s="218"/>
      <c r="X86" s="269"/>
      <c r="Y86" s="218"/>
      <c r="Z86" s="218"/>
      <c r="AA86" s="218"/>
      <c r="AB86" s="269"/>
      <c r="AC86" s="269"/>
      <c r="AD86" s="269"/>
      <c r="AE86" s="218"/>
      <c r="AF86" s="269"/>
      <c r="AG86" s="269"/>
      <c r="AH86" s="269"/>
      <c r="AI86" s="218"/>
    </row>
    <row r="87" spans="1:35" s="159" customFormat="1" ht="15" customHeight="1" x14ac:dyDescent="0.25">
      <c r="E87" s="248"/>
      <c r="I87" s="269"/>
      <c r="J87" s="218"/>
      <c r="K87" s="269"/>
      <c r="L87" s="218"/>
      <c r="M87" s="269"/>
      <c r="N87" s="218"/>
      <c r="O87" s="218"/>
      <c r="P87" s="218"/>
      <c r="Q87" s="218"/>
      <c r="R87" s="218"/>
      <c r="S87" s="269"/>
      <c r="T87" s="269"/>
      <c r="U87" s="269"/>
      <c r="V87" s="269"/>
      <c r="W87" s="218"/>
      <c r="X87" s="269"/>
      <c r="Y87" s="218"/>
      <c r="Z87" s="218"/>
      <c r="AA87" s="218"/>
      <c r="AB87" s="269"/>
      <c r="AC87" s="269"/>
      <c r="AD87" s="269"/>
      <c r="AE87" s="218"/>
      <c r="AF87" s="269"/>
      <c r="AG87" s="269"/>
      <c r="AH87" s="269"/>
      <c r="AI87" s="218"/>
    </row>
    <row r="88" spans="1:35" s="159" customFormat="1" ht="15" customHeight="1" x14ac:dyDescent="0.25">
      <c r="E88" s="248"/>
      <c r="I88" s="269"/>
      <c r="J88" s="218"/>
      <c r="K88" s="269"/>
      <c r="L88" s="218"/>
      <c r="M88" s="269"/>
      <c r="N88" s="218"/>
      <c r="O88" s="218"/>
      <c r="P88" s="218"/>
      <c r="Q88" s="218"/>
      <c r="R88" s="218"/>
      <c r="S88" s="269"/>
      <c r="T88" s="269"/>
      <c r="U88" s="269"/>
      <c r="V88" s="269"/>
      <c r="W88" s="218"/>
      <c r="X88" s="269"/>
      <c r="Y88" s="218"/>
      <c r="Z88" s="218"/>
      <c r="AA88" s="218"/>
      <c r="AB88" s="269"/>
      <c r="AC88" s="269"/>
      <c r="AD88" s="269"/>
      <c r="AE88" s="218"/>
      <c r="AF88" s="269"/>
      <c r="AG88" s="269"/>
      <c r="AH88" s="269"/>
      <c r="AI88" s="218"/>
    </row>
    <row r="89" spans="1:35" s="159" customFormat="1" ht="15" customHeight="1" x14ac:dyDescent="0.25">
      <c r="E89" s="248"/>
      <c r="I89" s="269"/>
      <c r="J89" s="218"/>
      <c r="K89" s="269"/>
      <c r="L89" s="218"/>
      <c r="M89" s="269"/>
      <c r="N89" s="218"/>
      <c r="O89" s="218"/>
      <c r="P89" s="218"/>
      <c r="Q89" s="218"/>
      <c r="R89" s="218"/>
      <c r="S89" s="269"/>
      <c r="T89" s="269"/>
      <c r="U89" s="269"/>
      <c r="V89" s="269"/>
      <c r="W89" s="218"/>
      <c r="X89" s="269"/>
      <c r="Y89" s="218"/>
      <c r="Z89" s="218"/>
      <c r="AA89" s="218"/>
      <c r="AB89" s="269"/>
      <c r="AC89" s="269"/>
      <c r="AD89" s="269"/>
      <c r="AE89" s="218"/>
      <c r="AF89" s="269"/>
      <c r="AG89" s="269"/>
      <c r="AH89" s="269"/>
      <c r="AI89" s="218"/>
    </row>
    <row r="90" spans="1:35" s="159" customFormat="1" ht="15" customHeight="1" x14ac:dyDescent="0.25">
      <c r="E90" s="248"/>
      <c r="I90" s="269"/>
      <c r="J90" s="218"/>
      <c r="K90" s="269"/>
      <c r="L90" s="218"/>
      <c r="M90" s="269"/>
      <c r="N90" s="218"/>
      <c r="O90" s="218"/>
      <c r="P90" s="218"/>
      <c r="Q90" s="218"/>
      <c r="R90" s="218"/>
      <c r="S90" s="269"/>
      <c r="T90" s="269"/>
      <c r="U90" s="269"/>
      <c r="V90" s="269"/>
      <c r="W90" s="218"/>
      <c r="X90" s="269"/>
      <c r="Y90" s="218"/>
      <c r="Z90" s="218"/>
      <c r="AA90" s="218"/>
      <c r="AB90" s="269"/>
      <c r="AC90" s="269"/>
      <c r="AD90" s="269"/>
      <c r="AE90" s="218"/>
      <c r="AF90" s="269"/>
      <c r="AG90" s="269"/>
      <c r="AH90" s="269"/>
      <c r="AI90" s="218"/>
    </row>
    <row r="91" spans="1:35" s="159" customFormat="1" ht="15" customHeight="1" x14ac:dyDescent="0.25">
      <c r="E91" s="248"/>
      <c r="I91" s="269"/>
      <c r="J91" s="218"/>
      <c r="K91" s="269"/>
      <c r="L91" s="218"/>
      <c r="M91" s="269"/>
      <c r="N91" s="218"/>
      <c r="O91" s="218"/>
      <c r="P91" s="218"/>
      <c r="Q91" s="218"/>
      <c r="R91" s="218"/>
      <c r="S91" s="269"/>
      <c r="T91" s="269"/>
      <c r="U91" s="269"/>
      <c r="V91" s="269"/>
      <c r="W91" s="218"/>
      <c r="X91" s="269"/>
      <c r="Y91" s="218"/>
      <c r="Z91" s="218"/>
      <c r="AA91" s="218"/>
      <c r="AB91" s="269"/>
      <c r="AC91" s="269"/>
      <c r="AD91" s="269"/>
      <c r="AE91" s="218"/>
      <c r="AF91" s="269"/>
      <c r="AG91" s="269"/>
      <c r="AH91" s="269"/>
      <c r="AI91" s="218"/>
    </row>
    <row r="92" spans="1:35" s="242" customFormat="1" ht="20.100000000000001" customHeight="1" x14ac:dyDescent="0.25">
      <c r="A92" s="159"/>
      <c r="B92" s="159"/>
      <c r="C92" s="159"/>
      <c r="D92" s="159"/>
      <c r="E92" s="248"/>
      <c r="F92" s="159"/>
      <c r="G92" s="159"/>
      <c r="H92" s="159"/>
      <c r="I92" s="269"/>
      <c r="J92" s="218"/>
      <c r="K92" s="269"/>
      <c r="L92" s="218"/>
      <c r="M92" s="269"/>
      <c r="N92" s="218"/>
      <c r="O92" s="218"/>
      <c r="P92" s="218"/>
      <c r="Q92" s="218"/>
      <c r="R92" s="218"/>
      <c r="S92" s="269"/>
      <c r="T92" s="269"/>
      <c r="U92" s="269"/>
      <c r="V92" s="269"/>
      <c r="W92" s="218"/>
      <c r="X92" s="269"/>
      <c r="Y92" s="218"/>
      <c r="Z92" s="218"/>
      <c r="AA92" s="218"/>
      <c r="AB92" s="269"/>
      <c r="AC92" s="269"/>
      <c r="AD92" s="269"/>
      <c r="AE92" s="218"/>
      <c r="AF92" s="269"/>
      <c r="AG92" s="269"/>
      <c r="AH92" s="269"/>
      <c r="AI92" s="218"/>
    </row>
    <row r="93" spans="1:35" s="159" customFormat="1" x14ac:dyDescent="0.25">
      <c r="E93" s="248"/>
      <c r="I93" s="269"/>
      <c r="J93" s="218"/>
      <c r="K93" s="269"/>
      <c r="L93" s="218"/>
      <c r="M93" s="269"/>
      <c r="N93" s="218"/>
      <c r="O93" s="218"/>
      <c r="P93" s="218"/>
      <c r="Q93" s="218"/>
      <c r="R93" s="218"/>
      <c r="S93" s="269"/>
      <c r="T93" s="269"/>
      <c r="U93" s="269"/>
      <c r="V93" s="269"/>
      <c r="W93" s="218"/>
      <c r="X93" s="269"/>
      <c r="Y93" s="218"/>
      <c r="Z93" s="218"/>
      <c r="AA93" s="218"/>
      <c r="AB93" s="269"/>
      <c r="AC93" s="269"/>
      <c r="AD93" s="269"/>
      <c r="AE93" s="218"/>
      <c r="AF93" s="269"/>
      <c r="AG93" s="269"/>
      <c r="AH93" s="269"/>
      <c r="AI93" s="218"/>
    </row>
    <row r="94" spans="1:35" s="159" customFormat="1" x14ac:dyDescent="0.25">
      <c r="E94" s="248"/>
      <c r="I94" s="269"/>
      <c r="J94" s="218"/>
      <c r="K94" s="269"/>
      <c r="L94" s="218"/>
      <c r="M94" s="269"/>
      <c r="N94" s="218"/>
      <c r="O94" s="218"/>
      <c r="P94" s="218"/>
      <c r="Q94" s="218"/>
      <c r="R94" s="218"/>
      <c r="S94" s="269"/>
      <c r="T94" s="269"/>
      <c r="U94" s="269"/>
      <c r="V94" s="269"/>
      <c r="W94" s="218"/>
      <c r="X94" s="269"/>
      <c r="Y94" s="218"/>
      <c r="Z94" s="218"/>
      <c r="AA94" s="218"/>
      <c r="AB94" s="269"/>
      <c r="AC94" s="269"/>
      <c r="AD94" s="269"/>
      <c r="AE94" s="218"/>
      <c r="AF94" s="269"/>
      <c r="AG94" s="269"/>
      <c r="AH94" s="269"/>
      <c r="AI94" s="218"/>
    </row>
    <row r="95" spans="1:35" s="159" customFormat="1" x14ac:dyDescent="0.25">
      <c r="E95" s="248"/>
      <c r="I95" s="269"/>
      <c r="J95" s="218"/>
      <c r="K95" s="269"/>
      <c r="L95" s="218"/>
      <c r="M95" s="269"/>
      <c r="N95" s="218"/>
      <c r="O95" s="218"/>
      <c r="P95" s="218"/>
      <c r="Q95" s="218"/>
      <c r="R95" s="218"/>
      <c r="S95" s="269"/>
      <c r="T95" s="269"/>
      <c r="U95" s="269"/>
      <c r="V95" s="269"/>
      <c r="W95" s="218"/>
      <c r="X95" s="269"/>
      <c r="Y95" s="218"/>
      <c r="Z95" s="218"/>
      <c r="AA95" s="218"/>
      <c r="AB95" s="269"/>
      <c r="AC95" s="269"/>
      <c r="AD95" s="269"/>
      <c r="AE95" s="218"/>
      <c r="AF95" s="269"/>
      <c r="AG95" s="269"/>
      <c r="AH95" s="269"/>
      <c r="AI95" s="218"/>
    </row>
    <row r="96" spans="1:35" s="159" customFormat="1" x14ac:dyDescent="0.25">
      <c r="E96" s="248"/>
      <c r="I96" s="269"/>
      <c r="J96" s="218"/>
      <c r="K96" s="269"/>
      <c r="L96" s="218"/>
      <c r="M96" s="269"/>
      <c r="N96" s="218"/>
      <c r="O96" s="218"/>
      <c r="P96" s="218"/>
      <c r="Q96" s="218"/>
      <c r="R96" s="218"/>
      <c r="S96" s="269"/>
      <c r="T96" s="269"/>
      <c r="U96" s="269"/>
      <c r="V96" s="269"/>
      <c r="W96" s="218"/>
      <c r="X96" s="269"/>
      <c r="Y96" s="218"/>
      <c r="Z96" s="218"/>
      <c r="AA96" s="218"/>
      <c r="AB96" s="269"/>
      <c r="AC96" s="269"/>
      <c r="AD96" s="269"/>
      <c r="AE96" s="218"/>
      <c r="AF96" s="269"/>
      <c r="AG96" s="269"/>
      <c r="AH96" s="269"/>
      <c r="AI96" s="218"/>
    </row>
    <row r="97" spans="5:35" s="159" customFormat="1" x14ac:dyDescent="0.25">
      <c r="E97" s="248"/>
      <c r="I97" s="269"/>
      <c r="J97" s="218"/>
      <c r="K97" s="269"/>
      <c r="L97" s="218"/>
      <c r="M97" s="269"/>
      <c r="N97" s="218"/>
      <c r="O97" s="218"/>
      <c r="P97" s="218"/>
      <c r="Q97" s="218"/>
      <c r="R97" s="218"/>
      <c r="S97" s="269"/>
      <c r="T97" s="269"/>
      <c r="U97" s="269"/>
      <c r="V97" s="269"/>
      <c r="W97" s="218"/>
      <c r="X97" s="269"/>
      <c r="Y97" s="218"/>
      <c r="Z97" s="218"/>
      <c r="AA97" s="218"/>
      <c r="AB97" s="269"/>
      <c r="AC97" s="269"/>
      <c r="AD97" s="269"/>
      <c r="AE97" s="218"/>
      <c r="AF97" s="269"/>
      <c r="AG97" s="269"/>
      <c r="AH97" s="269"/>
      <c r="AI97" s="218"/>
    </row>
    <row r="98" spans="5:35" s="159" customFormat="1" x14ac:dyDescent="0.25">
      <c r="E98" s="248"/>
      <c r="I98" s="269"/>
      <c r="J98" s="218"/>
      <c r="K98" s="269"/>
      <c r="L98" s="218"/>
      <c r="M98" s="269"/>
      <c r="N98" s="218"/>
      <c r="O98" s="218"/>
      <c r="P98" s="218"/>
      <c r="Q98" s="218"/>
      <c r="R98" s="218"/>
      <c r="S98" s="269"/>
      <c r="T98" s="269"/>
      <c r="U98" s="269"/>
      <c r="V98" s="269"/>
      <c r="W98" s="218"/>
      <c r="X98" s="269"/>
      <c r="Y98" s="218"/>
      <c r="Z98" s="218"/>
      <c r="AA98" s="218"/>
      <c r="AB98" s="269"/>
      <c r="AC98" s="269"/>
      <c r="AD98" s="269"/>
      <c r="AE98" s="218"/>
      <c r="AF98" s="269"/>
      <c r="AG98" s="269"/>
      <c r="AH98" s="269"/>
      <c r="AI98" s="218"/>
    </row>
    <row r="99" spans="5:35" s="159" customFormat="1" x14ac:dyDescent="0.25">
      <c r="E99" s="248"/>
      <c r="I99" s="269"/>
      <c r="J99" s="218"/>
      <c r="K99" s="269"/>
      <c r="L99" s="218"/>
      <c r="M99" s="269"/>
      <c r="N99" s="218"/>
      <c r="O99" s="218"/>
      <c r="P99" s="218"/>
      <c r="Q99" s="218"/>
      <c r="R99" s="218"/>
      <c r="S99" s="269"/>
      <c r="T99" s="269"/>
      <c r="U99" s="269"/>
      <c r="V99" s="269"/>
      <c r="W99" s="218"/>
      <c r="X99" s="269"/>
      <c r="Y99" s="218"/>
      <c r="Z99" s="218"/>
      <c r="AA99" s="218"/>
      <c r="AB99" s="269"/>
      <c r="AC99" s="269"/>
      <c r="AD99" s="269"/>
      <c r="AE99" s="218"/>
      <c r="AF99" s="269"/>
      <c r="AG99" s="269"/>
      <c r="AH99" s="269"/>
      <c r="AI99" s="218"/>
    </row>
    <row r="100" spans="5:35" s="159" customFormat="1" x14ac:dyDescent="0.25">
      <c r="E100" s="248"/>
      <c r="I100" s="269"/>
      <c r="J100" s="218"/>
      <c r="K100" s="269"/>
      <c r="L100" s="218"/>
      <c r="M100" s="269"/>
      <c r="N100" s="218"/>
      <c r="O100" s="218"/>
      <c r="P100" s="218"/>
      <c r="Q100" s="218"/>
      <c r="R100" s="218"/>
      <c r="S100" s="269"/>
      <c r="T100" s="269"/>
      <c r="U100" s="269"/>
      <c r="V100" s="269"/>
      <c r="W100" s="218"/>
      <c r="X100" s="269"/>
      <c r="Y100" s="218"/>
      <c r="Z100" s="218"/>
      <c r="AA100" s="218"/>
      <c r="AB100" s="269"/>
      <c r="AC100" s="269"/>
      <c r="AD100" s="269"/>
      <c r="AE100" s="218"/>
      <c r="AF100" s="269"/>
      <c r="AG100" s="269"/>
      <c r="AH100" s="269"/>
      <c r="AI100" s="218"/>
    </row>
    <row r="101" spans="5:35" s="159" customFormat="1" x14ac:dyDescent="0.25">
      <c r="E101" s="248"/>
      <c r="I101" s="269"/>
      <c r="J101" s="218"/>
      <c r="K101" s="269"/>
      <c r="L101" s="218"/>
      <c r="M101" s="269"/>
      <c r="N101" s="218"/>
      <c r="O101" s="218"/>
      <c r="P101" s="218"/>
      <c r="Q101" s="218"/>
      <c r="R101" s="218"/>
      <c r="S101" s="269"/>
      <c r="T101" s="269"/>
      <c r="U101" s="269"/>
      <c r="V101" s="269"/>
      <c r="W101" s="218"/>
      <c r="X101" s="269"/>
      <c r="Y101" s="218"/>
      <c r="Z101" s="218"/>
      <c r="AA101" s="218"/>
      <c r="AB101" s="269"/>
      <c r="AC101" s="269"/>
      <c r="AD101" s="269"/>
      <c r="AE101" s="218"/>
      <c r="AF101" s="269"/>
      <c r="AG101" s="269"/>
      <c r="AH101" s="269"/>
      <c r="AI101" s="218"/>
    </row>
    <row r="102" spans="5:35" s="159" customFormat="1" x14ac:dyDescent="0.25">
      <c r="E102" s="248"/>
      <c r="I102" s="269"/>
      <c r="J102" s="218"/>
      <c r="K102" s="269"/>
      <c r="L102" s="218"/>
      <c r="M102" s="269"/>
      <c r="N102" s="218"/>
      <c r="O102" s="218"/>
      <c r="P102" s="218"/>
      <c r="Q102" s="218"/>
      <c r="R102" s="218"/>
      <c r="S102" s="269"/>
      <c r="T102" s="269"/>
      <c r="U102" s="269"/>
      <c r="V102" s="269"/>
      <c r="W102" s="218"/>
      <c r="X102" s="269"/>
      <c r="Y102" s="218"/>
      <c r="Z102" s="218"/>
      <c r="AA102" s="218"/>
      <c r="AB102" s="269"/>
      <c r="AC102" s="269"/>
      <c r="AD102" s="269"/>
      <c r="AE102" s="218"/>
      <c r="AF102" s="269"/>
      <c r="AG102" s="269"/>
      <c r="AH102" s="269"/>
      <c r="AI102" s="218"/>
    </row>
    <row r="103" spans="5:35" s="159" customFormat="1" x14ac:dyDescent="0.25">
      <c r="E103" s="248"/>
      <c r="I103" s="269"/>
      <c r="J103" s="218"/>
      <c r="K103" s="269"/>
      <c r="L103" s="218"/>
      <c r="M103" s="269"/>
      <c r="N103" s="218"/>
      <c r="O103" s="218"/>
      <c r="P103" s="218"/>
      <c r="Q103" s="218"/>
      <c r="R103" s="218"/>
      <c r="S103" s="269"/>
      <c r="T103" s="269"/>
      <c r="U103" s="269"/>
      <c r="V103" s="269"/>
      <c r="W103" s="218"/>
      <c r="X103" s="269"/>
      <c r="Y103" s="218"/>
      <c r="Z103" s="218"/>
      <c r="AA103" s="218"/>
      <c r="AB103" s="269"/>
      <c r="AC103" s="269"/>
      <c r="AD103" s="269"/>
      <c r="AE103" s="218"/>
      <c r="AF103" s="269"/>
      <c r="AG103" s="269"/>
      <c r="AH103" s="269"/>
      <c r="AI103" s="218"/>
    </row>
    <row r="104" spans="5:35" s="159" customFormat="1" x14ac:dyDescent="0.25">
      <c r="E104" s="248"/>
      <c r="I104" s="269"/>
      <c r="J104" s="218"/>
      <c r="K104" s="269"/>
      <c r="L104" s="218"/>
      <c r="M104" s="269"/>
      <c r="N104" s="218"/>
      <c r="O104" s="218"/>
      <c r="P104" s="218"/>
      <c r="Q104" s="218"/>
      <c r="R104" s="218"/>
      <c r="S104" s="269"/>
      <c r="T104" s="269"/>
      <c r="U104" s="269"/>
      <c r="V104" s="269"/>
      <c r="W104" s="218"/>
      <c r="X104" s="269"/>
      <c r="Y104" s="218"/>
      <c r="Z104" s="218"/>
      <c r="AA104" s="218"/>
      <c r="AB104" s="269"/>
      <c r="AC104" s="269"/>
      <c r="AD104" s="269"/>
      <c r="AE104" s="218"/>
      <c r="AF104" s="269"/>
      <c r="AG104" s="269"/>
      <c r="AH104" s="269"/>
      <c r="AI104" s="218"/>
    </row>
    <row r="105" spans="5:35" s="159" customFormat="1" x14ac:dyDescent="0.25">
      <c r="E105" s="248"/>
      <c r="I105" s="269"/>
      <c r="J105" s="218"/>
      <c r="K105" s="269"/>
      <c r="L105" s="218"/>
      <c r="M105" s="269"/>
      <c r="N105" s="218"/>
      <c r="O105" s="218"/>
      <c r="P105" s="218"/>
      <c r="Q105" s="218"/>
      <c r="R105" s="218"/>
      <c r="S105" s="269"/>
      <c r="T105" s="269"/>
      <c r="U105" s="269"/>
      <c r="V105" s="269"/>
      <c r="W105" s="218"/>
      <c r="X105" s="269"/>
      <c r="Y105" s="218"/>
      <c r="Z105" s="218"/>
      <c r="AA105" s="218"/>
      <c r="AB105" s="269"/>
      <c r="AC105" s="269"/>
      <c r="AD105" s="269"/>
      <c r="AE105" s="218"/>
      <c r="AF105" s="269"/>
      <c r="AG105" s="269"/>
      <c r="AH105" s="269"/>
      <c r="AI105" s="218"/>
    </row>
    <row r="106" spans="5:35" s="159" customFormat="1" x14ac:dyDescent="0.25">
      <c r="E106" s="248"/>
      <c r="I106" s="269"/>
      <c r="J106" s="218"/>
      <c r="K106" s="269"/>
      <c r="L106" s="218"/>
      <c r="M106" s="269"/>
      <c r="N106" s="218"/>
      <c r="O106" s="218"/>
      <c r="P106" s="218"/>
      <c r="Q106" s="218"/>
      <c r="R106" s="218"/>
      <c r="S106" s="269"/>
      <c r="T106" s="269"/>
      <c r="U106" s="269"/>
      <c r="V106" s="269"/>
      <c r="W106" s="218"/>
      <c r="X106" s="269"/>
      <c r="Y106" s="218"/>
      <c r="Z106" s="218"/>
      <c r="AA106" s="218"/>
      <c r="AB106" s="269"/>
      <c r="AC106" s="269"/>
      <c r="AD106" s="269"/>
      <c r="AE106" s="218"/>
      <c r="AF106" s="269"/>
      <c r="AG106" s="269"/>
      <c r="AH106" s="269"/>
      <c r="AI106" s="218"/>
    </row>
    <row r="107" spans="5:35" s="159" customFormat="1" x14ac:dyDescent="0.25">
      <c r="E107" s="248"/>
      <c r="I107" s="269"/>
      <c r="J107" s="218"/>
      <c r="K107" s="269"/>
      <c r="L107" s="218"/>
      <c r="M107" s="269"/>
      <c r="N107" s="218"/>
      <c r="O107" s="218"/>
      <c r="P107" s="218"/>
      <c r="Q107" s="218"/>
      <c r="R107" s="218"/>
      <c r="S107" s="269"/>
      <c r="T107" s="269"/>
      <c r="U107" s="269"/>
      <c r="V107" s="269"/>
      <c r="W107" s="218"/>
      <c r="X107" s="269"/>
      <c r="Y107" s="218"/>
      <c r="Z107" s="218"/>
      <c r="AA107" s="218"/>
      <c r="AB107" s="269"/>
      <c r="AC107" s="269"/>
      <c r="AD107" s="269"/>
      <c r="AE107" s="218"/>
      <c r="AF107" s="269"/>
      <c r="AG107" s="269"/>
      <c r="AH107" s="269"/>
      <c r="AI107" s="218"/>
    </row>
    <row r="108" spans="5:35" s="159" customFormat="1" x14ac:dyDescent="0.25">
      <c r="E108" s="248"/>
      <c r="I108" s="269"/>
      <c r="J108" s="218"/>
      <c r="K108" s="269"/>
      <c r="L108" s="218"/>
      <c r="M108" s="269"/>
      <c r="N108" s="218"/>
      <c r="O108" s="218"/>
      <c r="P108" s="218"/>
      <c r="Q108" s="218"/>
      <c r="R108" s="218"/>
      <c r="S108" s="269"/>
      <c r="T108" s="269"/>
      <c r="U108" s="269"/>
      <c r="V108" s="269"/>
      <c r="W108" s="218"/>
      <c r="X108" s="269"/>
      <c r="Y108" s="218"/>
      <c r="Z108" s="218"/>
      <c r="AA108" s="218"/>
      <c r="AB108" s="269"/>
      <c r="AC108" s="269"/>
      <c r="AD108" s="269"/>
      <c r="AE108" s="218"/>
      <c r="AF108" s="269"/>
      <c r="AG108" s="269"/>
      <c r="AH108" s="269"/>
      <c r="AI108" s="218"/>
    </row>
    <row r="109" spans="5:35" s="159" customFormat="1" x14ac:dyDescent="0.25">
      <c r="E109" s="248"/>
      <c r="I109" s="269"/>
      <c r="J109" s="218"/>
      <c r="K109" s="269"/>
      <c r="L109" s="218"/>
      <c r="M109" s="269"/>
      <c r="N109" s="218"/>
      <c r="O109" s="218"/>
      <c r="P109" s="218"/>
      <c r="Q109" s="218"/>
      <c r="R109" s="218"/>
      <c r="S109" s="269"/>
      <c r="T109" s="269"/>
      <c r="U109" s="269"/>
      <c r="V109" s="269"/>
      <c r="W109" s="218"/>
      <c r="X109" s="269"/>
      <c r="Y109" s="218"/>
      <c r="Z109" s="218"/>
      <c r="AA109" s="218"/>
      <c r="AB109" s="269"/>
      <c r="AC109" s="269"/>
      <c r="AD109" s="269"/>
      <c r="AE109" s="218"/>
      <c r="AF109" s="269"/>
      <c r="AG109" s="269"/>
      <c r="AH109" s="269"/>
      <c r="AI109" s="218"/>
    </row>
    <row r="110" spans="5:35" x14ac:dyDescent="0.15">
      <c r="I110" s="270"/>
      <c r="K110" s="270"/>
      <c r="M110" s="270"/>
      <c r="S110" s="270"/>
      <c r="T110" s="270"/>
      <c r="U110" s="270"/>
      <c r="V110" s="270"/>
      <c r="X110" s="270"/>
      <c r="AB110" s="270"/>
      <c r="AC110" s="270"/>
      <c r="AD110" s="270"/>
      <c r="AF110" s="270"/>
      <c r="AG110" s="270"/>
      <c r="AH110" s="270"/>
    </row>
    <row r="111" spans="5:35" x14ac:dyDescent="0.15">
      <c r="I111" s="270"/>
      <c r="K111" s="270"/>
      <c r="M111" s="270"/>
      <c r="S111" s="270"/>
      <c r="T111" s="270"/>
      <c r="U111" s="270"/>
      <c r="V111" s="270"/>
      <c r="X111" s="270"/>
      <c r="AB111" s="270"/>
      <c r="AC111" s="270"/>
      <c r="AD111" s="270"/>
      <c r="AF111" s="270"/>
      <c r="AG111" s="270"/>
      <c r="AH111" s="270"/>
    </row>
    <row r="112" spans="5:35" x14ac:dyDescent="0.15">
      <c r="I112" s="270"/>
      <c r="K112" s="270"/>
      <c r="M112" s="270"/>
      <c r="S112" s="270"/>
      <c r="T112" s="270"/>
      <c r="U112" s="270"/>
      <c r="V112" s="270"/>
      <c r="X112" s="270"/>
      <c r="AB112" s="270"/>
      <c r="AC112" s="270"/>
      <c r="AD112" s="270"/>
      <c r="AF112" s="270"/>
      <c r="AG112" s="270"/>
      <c r="AH112" s="270"/>
    </row>
    <row r="113" spans="9:34" x14ac:dyDescent="0.15">
      <c r="I113" s="270"/>
      <c r="K113" s="270"/>
      <c r="M113" s="270"/>
      <c r="S113" s="270"/>
      <c r="T113" s="270"/>
      <c r="U113" s="270"/>
      <c r="V113" s="270"/>
      <c r="X113" s="270"/>
      <c r="AB113" s="270"/>
      <c r="AC113" s="270"/>
      <c r="AD113" s="270"/>
      <c r="AF113" s="270"/>
      <c r="AG113" s="270"/>
      <c r="AH113" s="270"/>
    </row>
    <row r="114" spans="9:34" x14ac:dyDescent="0.15">
      <c r="I114" s="270"/>
      <c r="K114" s="270"/>
      <c r="M114" s="270"/>
      <c r="S114" s="270"/>
      <c r="T114" s="270"/>
      <c r="U114" s="270"/>
      <c r="V114" s="270"/>
      <c r="X114" s="270"/>
      <c r="AB114" s="270"/>
      <c r="AC114" s="270"/>
      <c r="AD114" s="270"/>
      <c r="AF114" s="270"/>
      <c r="AG114" s="270"/>
      <c r="AH114" s="270"/>
    </row>
    <row r="115" spans="9:34" x14ac:dyDescent="0.15">
      <c r="I115" s="270"/>
      <c r="K115" s="270"/>
      <c r="M115" s="270"/>
      <c r="S115" s="270"/>
      <c r="T115" s="270"/>
      <c r="U115" s="270"/>
      <c r="V115" s="270"/>
      <c r="X115" s="270"/>
      <c r="AB115" s="270"/>
      <c r="AC115" s="270"/>
      <c r="AD115" s="270"/>
      <c r="AF115" s="270"/>
      <c r="AG115" s="270"/>
      <c r="AH115" s="270"/>
    </row>
    <row r="116" spans="9:34" x14ac:dyDescent="0.15">
      <c r="I116" s="270"/>
      <c r="K116" s="270"/>
      <c r="M116" s="270"/>
      <c r="S116" s="270"/>
      <c r="T116" s="270"/>
      <c r="U116" s="270"/>
      <c r="V116" s="270"/>
      <c r="X116" s="270"/>
      <c r="AB116" s="270"/>
      <c r="AC116" s="270"/>
      <c r="AD116" s="270"/>
      <c r="AF116" s="270"/>
      <c r="AG116" s="270"/>
      <c r="AH116" s="270"/>
    </row>
    <row r="117" spans="9:34" x14ac:dyDescent="0.15">
      <c r="I117" s="270"/>
      <c r="K117" s="270"/>
      <c r="M117" s="270"/>
      <c r="S117" s="270"/>
      <c r="T117" s="270"/>
      <c r="U117" s="270"/>
      <c r="V117" s="270"/>
      <c r="X117" s="270"/>
      <c r="AB117" s="270"/>
      <c r="AC117" s="270"/>
      <c r="AD117" s="270"/>
      <c r="AF117" s="270"/>
      <c r="AG117" s="270"/>
      <c r="AH117" s="270"/>
    </row>
    <row r="118" spans="9:34" x14ac:dyDescent="0.15">
      <c r="I118" s="270"/>
      <c r="K118" s="270"/>
      <c r="M118" s="270"/>
      <c r="S118" s="270"/>
      <c r="T118" s="270"/>
      <c r="U118" s="270"/>
      <c r="V118" s="270"/>
      <c r="X118" s="270"/>
      <c r="AB118" s="270"/>
      <c r="AC118" s="270"/>
      <c r="AD118" s="270"/>
      <c r="AF118" s="270"/>
      <c r="AG118" s="270"/>
      <c r="AH118" s="270"/>
    </row>
    <row r="119" spans="9:34" x14ac:dyDescent="0.15">
      <c r="I119" s="270"/>
      <c r="K119" s="270"/>
      <c r="M119" s="270"/>
      <c r="S119" s="270"/>
      <c r="T119" s="270"/>
      <c r="U119" s="270"/>
      <c r="V119" s="270"/>
      <c r="X119" s="270"/>
      <c r="AB119" s="270"/>
      <c r="AC119" s="270"/>
      <c r="AD119" s="270"/>
      <c r="AF119" s="270"/>
      <c r="AG119" s="270"/>
      <c r="AH119" s="270"/>
    </row>
    <row r="120" spans="9:34" x14ac:dyDescent="0.15">
      <c r="I120" s="270"/>
      <c r="K120" s="270"/>
      <c r="M120" s="270"/>
      <c r="S120" s="270"/>
      <c r="T120" s="270"/>
      <c r="U120" s="270"/>
      <c r="V120" s="270"/>
      <c r="X120" s="270"/>
      <c r="AB120" s="270"/>
      <c r="AC120" s="270"/>
      <c r="AD120" s="270"/>
      <c r="AF120" s="270"/>
      <c r="AG120" s="270"/>
      <c r="AH120" s="270"/>
    </row>
    <row r="121" spans="9:34" x14ac:dyDescent="0.15">
      <c r="I121" s="270"/>
      <c r="K121" s="270"/>
      <c r="M121" s="270"/>
      <c r="S121" s="270"/>
      <c r="T121" s="270"/>
      <c r="U121" s="270"/>
      <c r="V121" s="270"/>
      <c r="X121" s="270"/>
      <c r="AB121" s="270"/>
      <c r="AC121" s="270"/>
      <c r="AD121" s="270"/>
      <c r="AF121" s="270"/>
      <c r="AG121" s="270"/>
      <c r="AH121" s="270"/>
    </row>
    <row r="122" spans="9:34" x14ac:dyDescent="0.15">
      <c r="I122" s="270"/>
      <c r="K122" s="270"/>
      <c r="M122" s="270"/>
      <c r="S122" s="270"/>
      <c r="T122" s="270"/>
      <c r="U122" s="270"/>
      <c r="V122" s="270"/>
      <c r="X122" s="270"/>
      <c r="AB122" s="270"/>
      <c r="AC122" s="270"/>
      <c r="AD122" s="270"/>
      <c r="AF122" s="270"/>
      <c r="AG122" s="270"/>
      <c r="AH122" s="270"/>
    </row>
    <row r="123" spans="9:34" x14ac:dyDescent="0.15">
      <c r="I123" s="270"/>
      <c r="K123" s="270"/>
      <c r="M123" s="270"/>
      <c r="S123" s="270"/>
      <c r="T123" s="270"/>
      <c r="U123" s="270"/>
      <c r="V123" s="270"/>
      <c r="X123" s="270"/>
      <c r="AB123" s="270"/>
      <c r="AC123" s="270"/>
      <c r="AD123" s="270"/>
      <c r="AF123" s="270"/>
      <c r="AG123" s="270"/>
      <c r="AH123" s="270"/>
    </row>
    <row r="124" spans="9:34" x14ac:dyDescent="0.15">
      <c r="I124" s="270"/>
      <c r="K124" s="270"/>
      <c r="M124" s="270"/>
      <c r="S124" s="270"/>
      <c r="T124" s="270"/>
      <c r="U124" s="270"/>
      <c r="V124" s="270"/>
      <c r="X124" s="270"/>
      <c r="AB124" s="270"/>
      <c r="AC124" s="270"/>
      <c r="AD124" s="270"/>
      <c r="AF124" s="270"/>
      <c r="AG124" s="270"/>
      <c r="AH124" s="270"/>
    </row>
    <row r="125" spans="9:34" x14ac:dyDescent="0.15">
      <c r="I125" s="270"/>
      <c r="K125" s="270"/>
      <c r="M125" s="270"/>
      <c r="S125" s="270"/>
      <c r="T125" s="270"/>
      <c r="U125" s="270"/>
      <c r="V125" s="270"/>
      <c r="X125" s="270"/>
      <c r="AB125" s="270"/>
      <c r="AC125" s="270"/>
      <c r="AD125" s="270"/>
      <c r="AF125" s="270"/>
      <c r="AG125" s="270"/>
      <c r="AH125" s="270"/>
    </row>
    <row r="126" spans="9:34" x14ac:dyDescent="0.15">
      <c r="I126" s="270"/>
      <c r="K126" s="270"/>
      <c r="M126" s="270"/>
      <c r="S126" s="270"/>
      <c r="T126" s="270"/>
      <c r="U126" s="270"/>
      <c r="V126" s="270"/>
      <c r="X126" s="270"/>
      <c r="AB126" s="270"/>
      <c r="AC126" s="270"/>
      <c r="AD126" s="270"/>
      <c r="AF126" s="270"/>
      <c r="AG126" s="270"/>
      <c r="AH126" s="270"/>
    </row>
    <row r="127" spans="9:34" x14ac:dyDescent="0.15">
      <c r="I127" s="270"/>
      <c r="K127" s="270"/>
      <c r="M127" s="270"/>
      <c r="S127" s="270"/>
      <c r="T127" s="270"/>
      <c r="U127" s="270"/>
      <c r="V127" s="270"/>
      <c r="X127" s="270"/>
      <c r="AB127" s="270"/>
      <c r="AC127" s="270"/>
      <c r="AD127" s="270"/>
      <c r="AF127" s="270"/>
      <c r="AG127" s="270"/>
      <c r="AH127" s="270"/>
    </row>
    <row r="128" spans="9:34" x14ac:dyDescent="0.15">
      <c r="I128" s="270"/>
      <c r="K128" s="270"/>
      <c r="M128" s="270"/>
      <c r="S128" s="270"/>
      <c r="T128" s="270"/>
      <c r="U128" s="270"/>
      <c r="V128" s="270"/>
      <c r="X128" s="270"/>
      <c r="AB128" s="270"/>
      <c r="AC128" s="270"/>
      <c r="AD128" s="270"/>
      <c r="AF128" s="270"/>
      <c r="AG128" s="270"/>
      <c r="AH128" s="270"/>
    </row>
    <row r="129" spans="9:34" x14ac:dyDescent="0.15">
      <c r="I129" s="270"/>
      <c r="K129" s="270"/>
      <c r="M129" s="270"/>
      <c r="S129" s="270"/>
      <c r="T129" s="270"/>
      <c r="U129" s="270"/>
      <c r="V129" s="270"/>
      <c r="X129" s="270"/>
      <c r="AB129" s="270"/>
      <c r="AC129" s="270"/>
      <c r="AD129" s="270"/>
      <c r="AF129" s="270"/>
      <c r="AG129" s="270"/>
      <c r="AH129" s="270"/>
    </row>
    <row r="130" spans="9:34" x14ac:dyDescent="0.15">
      <c r="I130" s="270"/>
      <c r="K130" s="270"/>
      <c r="M130" s="270"/>
      <c r="S130" s="270"/>
      <c r="T130" s="270"/>
      <c r="U130" s="270"/>
      <c r="V130" s="270"/>
      <c r="X130" s="270"/>
      <c r="AB130" s="270"/>
      <c r="AC130" s="270"/>
      <c r="AD130" s="270"/>
      <c r="AF130" s="270"/>
      <c r="AG130" s="270"/>
      <c r="AH130" s="270"/>
    </row>
    <row r="131" spans="9:34" x14ac:dyDescent="0.15">
      <c r="I131" s="270"/>
      <c r="K131" s="270"/>
      <c r="M131" s="270"/>
      <c r="S131" s="270"/>
      <c r="T131" s="270"/>
      <c r="U131" s="270"/>
      <c r="V131" s="270"/>
      <c r="X131" s="270"/>
      <c r="AB131" s="270"/>
      <c r="AC131" s="270"/>
      <c r="AD131" s="270"/>
      <c r="AF131" s="270"/>
      <c r="AG131" s="270"/>
      <c r="AH131" s="270"/>
    </row>
    <row r="132" spans="9:34" x14ac:dyDescent="0.15">
      <c r="I132" s="270"/>
      <c r="K132" s="270"/>
      <c r="M132" s="270"/>
      <c r="S132" s="270"/>
      <c r="T132" s="270"/>
      <c r="U132" s="270"/>
      <c r="V132" s="270"/>
      <c r="X132" s="270"/>
      <c r="AB132" s="270"/>
      <c r="AC132" s="270"/>
      <c r="AD132" s="270"/>
      <c r="AF132" s="270"/>
      <c r="AG132" s="270"/>
      <c r="AH132" s="270"/>
    </row>
    <row r="133" spans="9:34" x14ac:dyDescent="0.15">
      <c r="I133" s="270"/>
      <c r="K133" s="270"/>
      <c r="M133" s="270"/>
      <c r="S133" s="270"/>
      <c r="T133" s="270"/>
      <c r="U133" s="270"/>
      <c r="V133" s="270"/>
      <c r="X133" s="270"/>
      <c r="AB133" s="270"/>
      <c r="AC133" s="270"/>
      <c r="AD133" s="270"/>
      <c r="AF133" s="270"/>
      <c r="AG133" s="270"/>
      <c r="AH133" s="270"/>
    </row>
    <row r="134" spans="9:34" x14ac:dyDescent="0.15">
      <c r="I134" s="270"/>
      <c r="K134" s="270"/>
      <c r="M134" s="270"/>
      <c r="S134" s="270"/>
      <c r="T134" s="270"/>
      <c r="U134" s="270"/>
      <c r="V134" s="270"/>
      <c r="X134" s="270"/>
      <c r="AB134" s="270"/>
      <c r="AC134" s="270"/>
      <c r="AD134" s="270"/>
      <c r="AF134" s="270"/>
      <c r="AG134" s="270"/>
      <c r="AH134" s="270"/>
    </row>
    <row r="135" spans="9:34" x14ac:dyDescent="0.15">
      <c r="I135" s="270"/>
      <c r="K135" s="270"/>
      <c r="M135" s="270"/>
      <c r="S135" s="270"/>
      <c r="T135" s="270"/>
      <c r="U135" s="270"/>
      <c r="V135" s="270"/>
      <c r="X135" s="270"/>
      <c r="AB135" s="270"/>
      <c r="AC135" s="270"/>
      <c r="AD135" s="270"/>
      <c r="AF135" s="270"/>
      <c r="AG135" s="270"/>
      <c r="AH135" s="270"/>
    </row>
    <row r="136" spans="9:34" x14ac:dyDescent="0.15">
      <c r="I136" s="270"/>
      <c r="K136" s="270"/>
      <c r="M136" s="270"/>
      <c r="S136" s="270"/>
      <c r="T136" s="270"/>
      <c r="U136" s="270"/>
      <c r="V136" s="270"/>
      <c r="X136" s="270"/>
      <c r="AB136" s="270"/>
      <c r="AC136" s="270"/>
      <c r="AD136" s="270"/>
      <c r="AF136" s="270"/>
      <c r="AG136" s="270"/>
      <c r="AH136" s="270"/>
    </row>
    <row r="137" spans="9:34" x14ac:dyDescent="0.15">
      <c r="I137" s="270"/>
      <c r="K137" s="270"/>
      <c r="M137" s="270"/>
      <c r="S137" s="270"/>
      <c r="T137" s="270"/>
      <c r="U137" s="270"/>
      <c r="V137" s="270"/>
      <c r="X137" s="270"/>
      <c r="AB137" s="270"/>
      <c r="AC137" s="270"/>
      <c r="AD137" s="270"/>
      <c r="AF137" s="270"/>
      <c r="AG137" s="270"/>
      <c r="AH137" s="270"/>
    </row>
    <row r="138" spans="9:34" x14ac:dyDescent="0.15">
      <c r="I138" s="270"/>
      <c r="K138" s="270"/>
      <c r="M138" s="270"/>
      <c r="S138" s="270"/>
      <c r="T138" s="270"/>
      <c r="U138" s="270"/>
      <c r="V138" s="270"/>
      <c r="X138" s="270"/>
      <c r="AB138" s="270"/>
      <c r="AC138" s="270"/>
      <c r="AD138" s="270"/>
      <c r="AF138" s="270"/>
      <c r="AG138" s="270"/>
      <c r="AH138" s="270"/>
    </row>
    <row r="139" spans="9:34" x14ac:dyDescent="0.15">
      <c r="I139" s="270"/>
      <c r="K139" s="270"/>
      <c r="M139" s="270"/>
      <c r="S139" s="270"/>
      <c r="T139" s="270"/>
      <c r="U139" s="270"/>
      <c r="V139" s="270"/>
      <c r="X139" s="270"/>
      <c r="AB139" s="270"/>
      <c r="AC139" s="270"/>
      <c r="AD139" s="270"/>
      <c r="AF139" s="270"/>
      <c r="AG139" s="270"/>
      <c r="AH139" s="270"/>
    </row>
    <row r="140" spans="9:34" x14ac:dyDescent="0.15">
      <c r="I140" s="270"/>
      <c r="K140" s="270"/>
      <c r="M140" s="270"/>
      <c r="S140" s="270"/>
      <c r="T140" s="270"/>
      <c r="U140" s="270"/>
      <c r="V140" s="270"/>
      <c r="X140" s="270"/>
      <c r="AB140" s="270"/>
      <c r="AC140" s="270"/>
      <c r="AD140" s="270"/>
      <c r="AF140" s="270"/>
      <c r="AG140" s="270"/>
      <c r="AH140" s="270"/>
    </row>
    <row r="141" spans="9:34" x14ac:dyDescent="0.15">
      <c r="I141" s="270"/>
      <c r="K141" s="270"/>
      <c r="M141" s="270"/>
      <c r="S141" s="270"/>
      <c r="T141" s="270"/>
      <c r="U141" s="270"/>
      <c r="V141" s="270"/>
      <c r="X141" s="270"/>
      <c r="AB141" s="270"/>
      <c r="AC141" s="270"/>
      <c r="AD141" s="270"/>
      <c r="AF141" s="270"/>
      <c r="AG141" s="270"/>
      <c r="AH141" s="270"/>
    </row>
    <row r="142" spans="9:34" x14ac:dyDescent="0.15">
      <c r="I142" s="270"/>
      <c r="K142" s="270"/>
      <c r="M142" s="270"/>
      <c r="S142" s="270"/>
      <c r="T142" s="270"/>
      <c r="U142" s="270"/>
      <c r="V142" s="270"/>
      <c r="X142" s="270"/>
      <c r="AB142" s="270"/>
      <c r="AC142" s="270"/>
      <c r="AD142" s="270"/>
      <c r="AF142" s="270"/>
      <c r="AG142" s="270"/>
      <c r="AH142" s="270"/>
    </row>
    <row r="143" spans="9:34" x14ac:dyDescent="0.15">
      <c r="I143" s="270"/>
      <c r="K143" s="270"/>
      <c r="M143" s="270"/>
      <c r="S143" s="270"/>
      <c r="T143" s="270"/>
      <c r="U143" s="270"/>
      <c r="V143" s="270"/>
      <c r="X143" s="270"/>
      <c r="AB143" s="270"/>
      <c r="AC143" s="270"/>
      <c r="AD143" s="270"/>
      <c r="AF143" s="270"/>
      <c r="AG143" s="270"/>
      <c r="AH143" s="270"/>
    </row>
    <row r="144" spans="9:34" x14ac:dyDescent="0.15">
      <c r="I144" s="270"/>
      <c r="K144" s="270"/>
      <c r="M144" s="270"/>
      <c r="S144" s="270"/>
      <c r="T144" s="270"/>
      <c r="U144" s="270"/>
      <c r="V144" s="270"/>
      <c r="X144" s="270"/>
      <c r="AB144" s="270"/>
      <c r="AC144" s="270"/>
      <c r="AD144" s="270"/>
      <c r="AF144" s="270"/>
      <c r="AG144" s="270"/>
      <c r="AH144" s="270"/>
    </row>
    <row r="145" spans="9:34" x14ac:dyDescent="0.15">
      <c r="I145" s="270"/>
      <c r="K145" s="270"/>
      <c r="M145" s="270"/>
      <c r="S145" s="270"/>
      <c r="T145" s="270"/>
      <c r="U145" s="270"/>
      <c r="V145" s="270"/>
      <c r="X145" s="270"/>
      <c r="AB145" s="270"/>
      <c r="AC145" s="270"/>
      <c r="AD145" s="270"/>
      <c r="AF145" s="270"/>
      <c r="AG145" s="270"/>
      <c r="AH145" s="270"/>
    </row>
    <row r="146" spans="9:34" x14ac:dyDescent="0.15">
      <c r="I146" s="270"/>
      <c r="K146" s="270"/>
      <c r="M146" s="270"/>
      <c r="S146" s="270"/>
      <c r="T146" s="270"/>
      <c r="U146" s="270"/>
      <c r="V146" s="270"/>
      <c r="X146" s="270"/>
      <c r="AB146" s="270"/>
      <c r="AC146" s="270"/>
      <c r="AD146" s="270"/>
      <c r="AF146" s="270"/>
      <c r="AG146" s="270"/>
      <c r="AH146" s="270"/>
    </row>
    <row r="147" spans="9:34" x14ac:dyDescent="0.15">
      <c r="I147" s="270"/>
      <c r="K147" s="270"/>
      <c r="M147" s="270"/>
      <c r="S147" s="270"/>
      <c r="T147" s="270"/>
      <c r="U147" s="270"/>
      <c r="V147" s="270"/>
      <c r="X147" s="270"/>
      <c r="AB147" s="270"/>
      <c r="AC147" s="270"/>
      <c r="AD147" s="270"/>
      <c r="AF147" s="270"/>
      <c r="AG147" s="270"/>
      <c r="AH147" s="270"/>
    </row>
    <row r="148" spans="9:34" x14ac:dyDescent="0.15">
      <c r="I148" s="270"/>
      <c r="K148" s="270"/>
      <c r="M148" s="270"/>
      <c r="S148" s="270"/>
      <c r="T148" s="270"/>
      <c r="U148" s="270"/>
      <c r="V148" s="270"/>
      <c r="X148" s="270"/>
      <c r="AB148" s="270"/>
      <c r="AC148" s="270"/>
      <c r="AD148" s="270"/>
      <c r="AF148" s="270"/>
      <c r="AG148" s="270"/>
      <c r="AH148" s="270"/>
    </row>
    <row r="149" spans="9:34" x14ac:dyDescent="0.15">
      <c r="I149" s="270"/>
      <c r="K149" s="270"/>
      <c r="M149" s="270"/>
      <c r="S149" s="270"/>
      <c r="T149" s="270"/>
      <c r="U149" s="270"/>
      <c r="V149" s="270"/>
      <c r="X149" s="270"/>
      <c r="AB149" s="270"/>
      <c r="AC149" s="270"/>
      <c r="AD149" s="270"/>
      <c r="AF149" s="270"/>
      <c r="AG149" s="270"/>
      <c r="AH149" s="270"/>
    </row>
    <row r="150" spans="9:34" x14ac:dyDescent="0.15">
      <c r="I150" s="270"/>
      <c r="K150" s="270"/>
      <c r="M150" s="270"/>
      <c r="S150" s="270"/>
      <c r="T150" s="270"/>
      <c r="U150" s="270"/>
      <c r="V150" s="270"/>
      <c r="X150" s="270"/>
      <c r="AB150" s="270"/>
      <c r="AC150" s="270"/>
      <c r="AD150" s="270"/>
      <c r="AF150" s="270"/>
      <c r="AG150" s="270"/>
      <c r="AH150" s="270"/>
    </row>
    <row r="151" spans="9:34" x14ac:dyDescent="0.15">
      <c r="I151" s="270"/>
      <c r="K151" s="270"/>
      <c r="M151" s="270"/>
      <c r="S151" s="270"/>
      <c r="T151" s="270"/>
      <c r="U151" s="270"/>
      <c r="V151" s="270"/>
      <c r="X151" s="270"/>
      <c r="AB151" s="270"/>
      <c r="AC151" s="270"/>
      <c r="AD151" s="270"/>
      <c r="AF151" s="270"/>
      <c r="AG151" s="270"/>
      <c r="AH151" s="270"/>
    </row>
    <row r="152" spans="9:34" x14ac:dyDescent="0.15">
      <c r="I152" s="270"/>
      <c r="K152" s="270"/>
      <c r="M152" s="270"/>
      <c r="S152" s="270"/>
      <c r="T152" s="270"/>
      <c r="U152" s="270"/>
      <c r="V152" s="270"/>
      <c r="X152" s="270"/>
      <c r="AB152" s="270"/>
      <c r="AC152" s="270"/>
      <c r="AD152" s="270"/>
      <c r="AF152" s="270"/>
      <c r="AG152" s="270"/>
      <c r="AH152" s="270"/>
    </row>
    <row r="153" spans="9:34" x14ac:dyDescent="0.15">
      <c r="I153" s="270"/>
      <c r="K153" s="270"/>
      <c r="M153" s="270"/>
      <c r="S153" s="270"/>
      <c r="T153" s="270"/>
      <c r="U153" s="270"/>
      <c r="V153" s="270"/>
      <c r="X153" s="270"/>
      <c r="AB153" s="270"/>
      <c r="AC153" s="270"/>
      <c r="AD153" s="270"/>
      <c r="AF153" s="270"/>
      <c r="AG153" s="270"/>
      <c r="AH153" s="270"/>
    </row>
    <row r="154" spans="9:34" x14ac:dyDescent="0.15">
      <c r="I154" s="270"/>
      <c r="K154" s="270"/>
      <c r="M154" s="270"/>
      <c r="S154" s="270"/>
      <c r="T154" s="270"/>
      <c r="U154" s="270"/>
      <c r="V154" s="270"/>
      <c r="X154" s="270"/>
      <c r="AB154" s="270"/>
      <c r="AC154" s="270"/>
      <c r="AD154" s="270"/>
      <c r="AF154" s="270"/>
      <c r="AG154" s="270"/>
      <c r="AH154" s="270"/>
    </row>
    <row r="155" spans="9:34" x14ac:dyDescent="0.15">
      <c r="I155" s="270"/>
      <c r="K155" s="270"/>
      <c r="M155" s="270"/>
      <c r="S155" s="270"/>
      <c r="T155" s="270"/>
      <c r="U155" s="270"/>
      <c r="V155" s="270"/>
      <c r="X155" s="270"/>
      <c r="AB155" s="270"/>
      <c r="AC155" s="270"/>
      <c r="AD155" s="270"/>
      <c r="AF155" s="270"/>
      <c r="AG155" s="270"/>
      <c r="AH155" s="270"/>
    </row>
    <row r="156" spans="9:34" x14ac:dyDescent="0.15">
      <c r="I156" s="270"/>
      <c r="K156" s="270"/>
      <c r="M156" s="270"/>
      <c r="S156" s="270"/>
      <c r="T156" s="270"/>
      <c r="U156" s="270"/>
      <c r="V156" s="270"/>
      <c r="X156" s="270"/>
      <c r="AB156" s="270"/>
      <c r="AC156" s="270"/>
      <c r="AD156" s="270"/>
      <c r="AF156" s="270"/>
      <c r="AG156" s="270"/>
      <c r="AH156" s="270"/>
    </row>
    <row r="157" spans="9:34" x14ac:dyDescent="0.15">
      <c r="I157" s="270"/>
      <c r="K157" s="270"/>
      <c r="M157" s="270"/>
      <c r="S157" s="270"/>
      <c r="T157" s="270"/>
      <c r="U157" s="270"/>
      <c r="V157" s="270"/>
      <c r="X157" s="270"/>
      <c r="AB157" s="270"/>
      <c r="AC157" s="270"/>
      <c r="AD157" s="270"/>
      <c r="AF157" s="270"/>
      <c r="AG157" s="270"/>
      <c r="AH157" s="270"/>
    </row>
    <row r="158" spans="9:34" x14ac:dyDescent="0.15">
      <c r="I158" s="270"/>
      <c r="K158" s="270"/>
      <c r="M158" s="270"/>
      <c r="S158" s="270"/>
      <c r="T158" s="270"/>
      <c r="U158" s="270"/>
      <c r="V158" s="270"/>
      <c r="X158" s="270"/>
      <c r="AB158" s="270"/>
      <c r="AC158" s="270"/>
      <c r="AD158" s="270"/>
      <c r="AF158" s="270"/>
      <c r="AG158" s="270"/>
      <c r="AH158" s="270"/>
    </row>
    <row r="159" spans="9:34" x14ac:dyDescent="0.15">
      <c r="I159" s="270"/>
      <c r="K159" s="270"/>
      <c r="M159" s="270"/>
      <c r="S159" s="270"/>
      <c r="T159" s="270"/>
      <c r="U159" s="270"/>
      <c r="V159" s="270"/>
      <c r="X159" s="270"/>
      <c r="AB159" s="270"/>
      <c r="AC159" s="270"/>
      <c r="AD159" s="270"/>
      <c r="AF159" s="270"/>
      <c r="AG159" s="270"/>
      <c r="AH159" s="270"/>
    </row>
    <row r="160" spans="9:34" x14ac:dyDescent="0.15">
      <c r="I160" s="270"/>
      <c r="K160" s="270"/>
      <c r="M160" s="270"/>
      <c r="S160" s="270"/>
      <c r="T160" s="270"/>
      <c r="U160" s="270"/>
      <c r="V160" s="270"/>
      <c r="X160" s="270"/>
      <c r="AB160" s="270"/>
      <c r="AC160" s="270"/>
      <c r="AD160" s="270"/>
      <c r="AF160" s="270"/>
      <c r="AG160" s="270"/>
      <c r="AH160" s="270"/>
    </row>
    <row r="161" spans="9:34" x14ac:dyDescent="0.15">
      <c r="I161" s="270"/>
      <c r="K161" s="270"/>
      <c r="M161" s="270"/>
      <c r="S161" s="270"/>
      <c r="T161" s="270"/>
      <c r="U161" s="270"/>
      <c r="V161" s="270"/>
      <c r="X161" s="270"/>
      <c r="AB161" s="270"/>
      <c r="AC161" s="270"/>
      <c r="AD161" s="270"/>
      <c r="AF161" s="270"/>
      <c r="AG161" s="270"/>
      <c r="AH161" s="270"/>
    </row>
    <row r="162" spans="9:34" x14ac:dyDescent="0.15">
      <c r="I162" s="270"/>
      <c r="K162" s="270"/>
      <c r="M162" s="270"/>
      <c r="S162" s="270"/>
      <c r="T162" s="270"/>
      <c r="U162" s="270"/>
      <c r="V162" s="270"/>
      <c r="X162" s="270"/>
      <c r="AB162" s="270"/>
      <c r="AC162" s="270"/>
      <c r="AD162" s="270"/>
      <c r="AF162" s="270"/>
      <c r="AG162" s="270"/>
      <c r="AH162" s="270"/>
    </row>
    <row r="163" spans="9:34" x14ac:dyDescent="0.15">
      <c r="I163" s="270"/>
      <c r="K163" s="270"/>
      <c r="M163" s="270"/>
      <c r="S163" s="270"/>
      <c r="T163" s="270"/>
      <c r="U163" s="270"/>
      <c r="V163" s="270"/>
      <c r="X163" s="270"/>
      <c r="AB163" s="270"/>
      <c r="AC163" s="270"/>
      <c r="AD163" s="270"/>
      <c r="AF163" s="270"/>
      <c r="AG163" s="270"/>
      <c r="AH163" s="270"/>
    </row>
    <row r="164" spans="9:34" x14ac:dyDescent="0.15">
      <c r="I164" s="270"/>
      <c r="K164" s="270"/>
      <c r="M164" s="270"/>
      <c r="S164" s="270"/>
      <c r="T164" s="270"/>
      <c r="U164" s="270"/>
      <c r="V164" s="270"/>
      <c r="X164" s="270"/>
      <c r="AB164" s="270"/>
      <c r="AC164" s="270"/>
      <c r="AD164" s="270"/>
      <c r="AF164" s="270"/>
      <c r="AG164" s="270"/>
      <c r="AH164" s="270"/>
    </row>
    <row r="165" spans="9:34" x14ac:dyDescent="0.15">
      <c r="I165" s="270"/>
      <c r="K165" s="270"/>
      <c r="M165" s="270"/>
      <c r="S165" s="270"/>
      <c r="T165" s="270"/>
      <c r="U165" s="270"/>
      <c r="V165" s="270"/>
      <c r="X165" s="270"/>
      <c r="AB165" s="270"/>
      <c r="AC165" s="270"/>
      <c r="AD165" s="270"/>
      <c r="AF165" s="270"/>
      <c r="AG165" s="270"/>
      <c r="AH165" s="270"/>
    </row>
    <row r="166" spans="9:34" x14ac:dyDescent="0.15">
      <c r="I166" s="270"/>
      <c r="K166" s="270"/>
      <c r="M166" s="270"/>
      <c r="S166" s="270"/>
      <c r="T166" s="270"/>
      <c r="U166" s="270"/>
      <c r="V166" s="270"/>
      <c r="X166" s="270"/>
      <c r="AB166" s="270"/>
      <c r="AC166" s="270"/>
      <c r="AD166" s="270"/>
      <c r="AF166" s="270"/>
      <c r="AG166" s="270"/>
      <c r="AH166" s="270"/>
    </row>
    <row r="167" spans="9:34" x14ac:dyDescent="0.15">
      <c r="I167" s="270"/>
      <c r="K167" s="270"/>
      <c r="M167" s="270"/>
      <c r="S167" s="270"/>
      <c r="T167" s="270"/>
      <c r="U167" s="270"/>
      <c r="V167" s="270"/>
      <c r="X167" s="270"/>
      <c r="AB167" s="270"/>
      <c r="AC167" s="270"/>
      <c r="AD167" s="270"/>
      <c r="AF167" s="270"/>
      <c r="AG167" s="270"/>
      <c r="AH167" s="270"/>
    </row>
    <row r="168" spans="9:34" x14ac:dyDescent="0.15">
      <c r="I168" s="270"/>
      <c r="K168" s="270"/>
      <c r="M168" s="270"/>
      <c r="S168" s="270"/>
      <c r="T168" s="270"/>
      <c r="U168" s="270"/>
      <c r="V168" s="270"/>
      <c r="X168" s="270"/>
      <c r="AB168" s="270"/>
      <c r="AC168" s="270"/>
      <c r="AD168" s="270"/>
      <c r="AF168" s="270"/>
      <c r="AG168" s="270"/>
      <c r="AH168" s="270"/>
    </row>
    <row r="169" spans="9:34" x14ac:dyDescent="0.15">
      <c r="I169" s="270"/>
      <c r="K169" s="270"/>
      <c r="M169" s="270"/>
      <c r="S169" s="270"/>
      <c r="T169" s="270"/>
      <c r="U169" s="270"/>
      <c r="V169" s="270"/>
      <c r="X169" s="270"/>
      <c r="AB169" s="270"/>
      <c r="AC169" s="270"/>
      <c r="AD169" s="270"/>
      <c r="AF169" s="270"/>
      <c r="AG169" s="270"/>
      <c r="AH169" s="270"/>
    </row>
    <row r="170" spans="9:34" x14ac:dyDescent="0.15">
      <c r="I170" s="270"/>
      <c r="K170" s="270"/>
      <c r="M170" s="270"/>
      <c r="S170" s="270"/>
      <c r="T170" s="270"/>
      <c r="U170" s="270"/>
      <c r="V170" s="270"/>
      <c r="X170" s="270"/>
      <c r="AB170" s="270"/>
      <c r="AC170" s="270"/>
      <c r="AD170" s="270"/>
      <c r="AF170" s="270"/>
      <c r="AG170" s="270"/>
      <c r="AH170" s="270"/>
    </row>
    <row r="171" spans="9:34" x14ac:dyDescent="0.15">
      <c r="I171" s="270"/>
      <c r="K171" s="270"/>
      <c r="M171" s="270"/>
      <c r="S171" s="270"/>
      <c r="T171" s="270"/>
      <c r="U171" s="270"/>
      <c r="V171" s="270"/>
      <c r="X171" s="270"/>
      <c r="AB171" s="270"/>
      <c r="AC171" s="270"/>
      <c r="AD171" s="270"/>
      <c r="AF171" s="270"/>
      <c r="AG171" s="270"/>
      <c r="AH171" s="270"/>
    </row>
    <row r="172" spans="9:34" x14ac:dyDescent="0.15">
      <c r="I172" s="270"/>
      <c r="K172" s="270"/>
      <c r="M172" s="270"/>
      <c r="S172" s="270"/>
      <c r="T172" s="270"/>
      <c r="U172" s="270"/>
      <c r="V172" s="270"/>
      <c r="X172" s="270"/>
      <c r="AB172" s="270"/>
      <c r="AC172" s="270"/>
      <c r="AD172" s="270"/>
      <c r="AF172" s="270"/>
      <c r="AG172" s="270"/>
      <c r="AH172" s="270"/>
    </row>
    <row r="173" spans="9:34" x14ac:dyDescent="0.15">
      <c r="I173" s="270"/>
      <c r="K173" s="270"/>
      <c r="M173" s="270"/>
      <c r="S173" s="270"/>
      <c r="T173" s="270"/>
      <c r="U173" s="270"/>
      <c r="V173" s="270"/>
      <c r="X173" s="270"/>
      <c r="AB173" s="270"/>
      <c r="AC173" s="270"/>
      <c r="AD173" s="270"/>
      <c r="AF173" s="270"/>
      <c r="AG173" s="270"/>
      <c r="AH173" s="270"/>
    </row>
    <row r="174" spans="9:34" x14ac:dyDescent="0.15">
      <c r="I174" s="270"/>
      <c r="K174" s="270"/>
      <c r="M174" s="270"/>
      <c r="S174" s="270"/>
      <c r="T174" s="270"/>
      <c r="U174" s="270"/>
      <c r="V174" s="270"/>
      <c r="X174" s="270"/>
      <c r="AB174" s="270"/>
      <c r="AC174" s="270"/>
      <c r="AD174" s="270"/>
      <c r="AF174" s="270"/>
      <c r="AG174" s="270"/>
      <c r="AH174" s="270"/>
    </row>
    <row r="175" spans="9:34" x14ac:dyDescent="0.15">
      <c r="I175" s="270"/>
      <c r="K175" s="270"/>
      <c r="M175" s="270"/>
      <c r="S175" s="270"/>
      <c r="T175" s="270"/>
      <c r="U175" s="270"/>
      <c r="V175" s="270"/>
      <c r="X175" s="270"/>
      <c r="AB175" s="270"/>
      <c r="AC175" s="270"/>
      <c r="AD175" s="270"/>
      <c r="AF175" s="270"/>
      <c r="AG175" s="270"/>
      <c r="AH175" s="270"/>
    </row>
    <row r="176" spans="9:34" x14ac:dyDescent="0.15">
      <c r="I176" s="270"/>
      <c r="K176" s="270"/>
      <c r="M176" s="270"/>
      <c r="S176" s="270"/>
      <c r="T176" s="270"/>
      <c r="U176" s="270"/>
      <c r="V176" s="270"/>
      <c r="X176" s="270"/>
      <c r="AB176" s="270"/>
      <c r="AC176" s="270"/>
      <c r="AD176" s="270"/>
      <c r="AF176" s="270"/>
      <c r="AG176" s="270"/>
      <c r="AH176" s="270"/>
    </row>
    <row r="177" spans="9:34" x14ac:dyDescent="0.15">
      <c r="I177" s="270"/>
      <c r="K177" s="270"/>
      <c r="M177" s="270"/>
      <c r="S177" s="270"/>
      <c r="T177" s="270"/>
      <c r="U177" s="270"/>
      <c r="V177" s="270"/>
      <c r="X177" s="270"/>
      <c r="AB177" s="270"/>
      <c r="AC177" s="270"/>
      <c r="AD177" s="270"/>
      <c r="AF177" s="270"/>
      <c r="AG177" s="270"/>
      <c r="AH177" s="270"/>
    </row>
    <row r="178" spans="9:34" x14ac:dyDescent="0.15">
      <c r="I178" s="270"/>
      <c r="K178" s="270"/>
      <c r="M178" s="270"/>
      <c r="S178" s="270"/>
      <c r="T178" s="270"/>
      <c r="U178" s="270"/>
      <c r="V178" s="270"/>
      <c r="X178" s="270"/>
      <c r="AB178" s="270"/>
      <c r="AC178" s="270"/>
      <c r="AD178" s="270"/>
      <c r="AF178" s="270"/>
      <c r="AG178" s="270"/>
      <c r="AH178" s="270"/>
    </row>
    <row r="179" spans="9:34" x14ac:dyDescent="0.15">
      <c r="I179" s="270"/>
      <c r="K179" s="270"/>
      <c r="M179" s="270"/>
      <c r="S179" s="270"/>
      <c r="T179" s="270"/>
      <c r="U179" s="270"/>
      <c r="V179" s="270"/>
      <c r="X179" s="270"/>
      <c r="AB179" s="270"/>
      <c r="AC179" s="270"/>
      <c r="AD179" s="270"/>
      <c r="AF179" s="270"/>
      <c r="AG179" s="270"/>
      <c r="AH179" s="270"/>
    </row>
    <row r="180" spans="9:34" x14ac:dyDescent="0.15">
      <c r="I180" s="270"/>
      <c r="K180" s="270"/>
      <c r="M180" s="270"/>
      <c r="S180" s="270"/>
      <c r="T180" s="270"/>
      <c r="U180" s="270"/>
      <c r="V180" s="270"/>
      <c r="X180" s="270"/>
      <c r="AB180" s="270"/>
      <c r="AC180" s="270"/>
      <c r="AD180" s="270"/>
      <c r="AF180" s="270"/>
      <c r="AG180" s="270"/>
      <c r="AH180" s="270"/>
    </row>
    <row r="181" spans="9:34" x14ac:dyDescent="0.15">
      <c r="I181" s="270"/>
      <c r="K181" s="270"/>
      <c r="M181" s="270"/>
      <c r="S181" s="270"/>
      <c r="T181" s="270"/>
      <c r="U181" s="270"/>
      <c r="V181" s="270"/>
      <c r="X181" s="270"/>
      <c r="AB181" s="270"/>
      <c r="AC181" s="270"/>
      <c r="AD181" s="270"/>
      <c r="AF181" s="270"/>
      <c r="AG181" s="270"/>
      <c r="AH181" s="270"/>
    </row>
    <row r="182" spans="9:34" x14ac:dyDescent="0.15">
      <c r="I182" s="270"/>
      <c r="K182" s="270"/>
      <c r="M182" s="270"/>
      <c r="S182" s="270"/>
      <c r="T182" s="270"/>
      <c r="U182" s="270"/>
      <c r="V182" s="270"/>
      <c r="X182" s="270"/>
      <c r="AB182" s="270"/>
      <c r="AC182" s="270"/>
      <c r="AD182" s="270"/>
      <c r="AF182" s="270"/>
      <c r="AG182" s="270"/>
      <c r="AH182" s="270"/>
    </row>
    <row r="183" spans="9:34" x14ac:dyDescent="0.15">
      <c r="I183" s="270"/>
      <c r="K183" s="270"/>
      <c r="M183" s="270"/>
      <c r="S183" s="270"/>
      <c r="T183" s="270"/>
      <c r="U183" s="270"/>
      <c r="V183" s="270"/>
      <c r="X183" s="270"/>
      <c r="AB183" s="270"/>
      <c r="AC183" s="270"/>
      <c r="AD183" s="270"/>
      <c r="AF183" s="270"/>
      <c r="AG183" s="270"/>
      <c r="AH183" s="270"/>
    </row>
    <row r="184" spans="9:34" x14ac:dyDescent="0.15">
      <c r="I184" s="270"/>
      <c r="K184" s="270"/>
      <c r="M184" s="270"/>
      <c r="S184" s="270"/>
      <c r="T184" s="270"/>
      <c r="U184" s="270"/>
      <c r="V184" s="270"/>
      <c r="X184" s="270"/>
      <c r="AB184" s="270"/>
      <c r="AC184" s="270"/>
      <c r="AD184" s="270"/>
      <c r="AF184" s="270"/>
      <c r="AG184" s="270"/>
      <c r="AH184" s="270"/>
    </row>
    <row r="185" spans="9:34" x14ac:dyDescent="0.15">
      <c r="I185" s="270"/>
      <c r="K185" s="270"/>
      <c r="M185" s="270"/>
      <c r="S185" s="270"/>
      <c r="T185" s="270"/>
      <c r="U185" s="270"/>
      <c r="V185" s="270"/>
      <c r="X185" s="270"/>
      <c r="AB185" s="270"/>
      <c r="AC185" s="270"/>
      <c r="AD185" s="270"/>
      <c r="AF185" s="270"/>
      <c r="AG185" s="270"/>
      <c r="AH185" s="270"/>
    </row>
    <row r="186" spans="9:34" x14ac:dyDescent="0.15">
      <c r="I186" s="270"/>
      <c r="K186" s="270"/>
      <c r="M186" s="270"/>
      <c r="S186" s="270"/>
      <c r="T186" s="270"/>
      <c r="U186" s="270"/>
      <c r="V186" s="270"/>
      <c r="X186" s="270"/>
      <c r="AB186" s="270"/>
      <c r="AC186" s="270"/>
      <c r="AD186" s="270"/>
      <c r="AF186" s="270"/>
      <c r="AG186" s="270"/>
      <c r="AH186" s="270"/>
    </row>
    <row r="187" spans="9:34" x14ac:dyDescent="0.15">
      <c r="I187" s="270"/>
      <c r="K187" s="270"/>
      <c r="M187" s="270"/>
      <c r="S187" s="270"/>
      <c r="T187" s="270"/>
      <c r="U187" s="270"/>
      <c r="V187" s="270"/>
      <c r="X187" s="270"/>
      <c r="AB187" s="270"/>
      <c r="AC187" s="270"/>
      <c r="AD187" s="270"/>
      <c r="AF187" s="270"/>
      <c r="AG187" s="270"/>
      <c r="AH187" s="270"/>
    </row>
    <row r="188" spans="9:34" x14ac:dyDescent="0.15">
      <c r="I188" s="270"/>
      <c r="K188" s="270"/>
      <c r="M188" s="270"/>
      <c r="S188" s="270"/>
      <c r="T188" s="270"/>
      <c r="U188" s="270"/>
      <c r="V188" s="270"/>
      <c r="X188" s="270"/>
      <c r="AB188" s="270"/>
      <c r="AC188" s="270"/>
      <c r="AD188" s="270"/>
      <c r="AF188" s="270"/>
      <c r="AG188" s="270"/>
      <c r="AH188" s="270"/>
    </row>
    <row r="189" spans="9:34" x14ac:dyDescent="0.15">
      <c r="I189" s="270"/>
      <c r="K189" s="270"/>
      <c r="M189" s="270"/>
      <c r="S189" s="270"/>
      <c r="T189" s="270"/>
      <c r="U189" s="270"/>
      <c r="V189" s="270"/>
      <c r="X189" s="270"/>
      <c r="AB189" s="270"/>
      <c r="AC189" s="270"/>
      <c r="AD189" s="270"/>
      <c r="AF189" s="270"/>
      <c r="AG189" s="270"/>
      <c r="AH189" s="270"/>
    </row>
    <row r="190" spans="9:34" x14ac:dyDescent="0.15">
      <c r="I190" s="270"/>
      <c r="K190" s="270"/>
      <c r="M190" s="270"/>
      <c r="S190" s="270"/>
      <c r="T190" s="270"/>
      <c r="U190" s="270"/>
      <c r="V190" s="270"/>
      <c r="X190" s="270"/>
      <c r="AB190" s="270"/>
      <c r="AC190" s="270"/>
      <c r="AD190" s="270"/>
      <c r="AF190" s="270"/>
      <c r="AG190" s="270"/>
      <c r="AH190" s="270"/>
    </row>
    <row r="191" spans="9:34" x14ac:dyDescent="0.15">
      <c r="I191" s="270"/>
      <c r="K191" s="270"/>
      <c r="M191" s="270"/>
      <c r="S191" s="270"/>
      <c r="T191" s="270"/>
      <c r="U191" s="270"/>
      <c r="V191" s="270"/>
      <c r="X191" s="270"/>
      <c r="AB191" s="270"/>
      <c r="AC191" s="270"/>
      <c r="AD191" s="270"/>
      <c r="AF191" s="270"/>
      <c r="AG191" s="270"/>
      <c r="AH191" s="270"/>
    </row>
    <row r="192" spans="9:34" x14ac:dyDescent="0.15">
      <c r="I192" s="270"/>
      <c r="K192" s="270"/>
      <c r="M192" s="270"/>
      <c r="S192" s="270"/>
      <c r="T192" s="270"/>
      <c r="U192" s="270"/>
      <c r="V192" s="270"/>
      <c r="X192" s="270"/>
      <c r="AB192" s="270"/>
      <c r="AC192" s="270"/>
      <c r="AD192" s="270"/>
      <c r="AF192" s="270"/>
      <c r="AG192" s="270"/>
      <c r="AH192" s="270"/>
    </row>
    <row r="193" spans="9:34" x14ac:dyDescent="0.15">
      <c r="I193" s="270"/>
      <c r="K193" s="270"/>
      <c r="M193" s="270"/>
      <c r="S193" s="270"/>
      <c r="T193" s="270"/>
      <c r="U193" s="270"/>
      <c r="V193" s="270"/>
      <c r="X193" s="270"/>
      <c r="AB193" s="270"/>
      <c r="AC193" s="270"/>
      <c r="AD193" s="270"/>
      <c r="AF193" s="270"/>
      <c r="AG193" s="270"/>
      <c r="AH193" s="270"/>
    </row>
    <row r="194" spans="9:34" x14ac:dyDescent="0.15">
      <c r="I194" s="270"/>
      <c r="K194" s="270"/>
      <c r="M194" s="270"/>
      <c r="S194" s="270"/>
      <c r="T194" s="270"/>
      <c r="U194" s="270"/>
      <c r="V194" s="270"/>
      <c r="X194" s="270"/>
      <c r="AB194" s="270"/>
      <c r="AC194" s="270"/>
      <c r="AD194" s="270"/>
      <c r="AF194" s="270"/>
      <c r="AG194" s="270"/>
      <c r="AH194" s="270"/>
    </row>
    <row r="195" spans="9:34" x14ac:dyDescent="0.15">
      <c r="I195" s="270"/>
      <c r="K195" s="270"/>
      <c r="M195" s="270"/>
      <c r="S195" s="270"/>
      <c r="T195" s="270"/>
      <c r="U195" s="270"/>
      <c r="V195" s="270"/>
      <c r="X195" s="270"/>
      <c r="AB195" s="270"/>
      <c r="AC195" s="270"/>
      <c r="AD195" s="270"/>
      <c r="AF195" s="270"/>
      <c r="AG195" s="270"/>
      <c r="AH195" s="270"/>
    </row>
    <row r="196" spans="9:34" x14ac:dyDescent="0.15">
      <c r="I196" s="270"/>
      <c r="K196" s="270"/>
      <c r="M196" s="270"/>
      <c r="S196" s="270"/>
      <c r="T196" s="270"/>
      <c r="U196" s="270"/>
      <c r="V196" s="270"/>
      <c r="X196" s="270"/>
      <c r="AB196" s="270"/>
      <c r="AC196" s="270"/>
      <c r="AD196" s="270"/>
      <c r="AF196" s="270"/>
      <c r="AG196" s="270"/>
      <c r="AH196" s="270"/>
    </row>
    <row r="197" spans="9:34" x14ac:dyDescent="0.15">
      <c r="I197" s="270"/>
      <c r="K197" s="270"/>
      <c r="M197" s="270"/>
      <c r="S197" s="270"/>
      <c r="T197" s="270"/>
      <c r="U197" s="270"/>
      <c r="V197" s="270"/>
      <c r="X197" s="270"/>
      <c r="AB197" s="270"/>
      <c r="AC197" s="270"/>
      <c r="AD197" s="270"/>
      <c r="AF197" s="270"/>
      <c r="AG197" s="270"/>
      <c r="AH197" s="270"/>
    </row>
    <row r="198" spans="9:34" x14ac:dyDescent="0.15">
      <c r="I198" s="270"/>
      <c r="K198" s="270"/>
      <c r="M198" s="270"/>
      <c r="S198" s="270"/>
      <c r="T198" s="270"/>
      <c r="U198" s="270"/>
      <c r="V198" s="270"/>
      <c r="X198" s="270"/>
      <c r="AB198" s="270"/>
      <c r="AC198" s="270"/>
      <c r="AD198" s="270"/>
      <c r="AF198" s="270"/>
      <c r="AG198" s="270"/>
      <c r="AH198" s="270"/>
    </row>
    <row r="199" spans="9:34" x14ac:dyDescent="0.15">
      <c r="I199" s="270"/>
      <c r="K199" s="270"/>
      <c r="M199" s="270"/>
      <c r="S199" s="270"/>
      <c r="T199" s="270"/>
      <c r="U199" s="270"/>
      <c r="V199" s="270"/>
      <c r="X199" s="270"/>
      <c r="AB199" s="270"/>
      <c r="AC199" s="270"/>
      <c r="AD199" s="270"/>
      <c r="AF199" s="270"/>
      <c r="AG199" s="270"/>
      <c r="AH199" s="270"/>
    </row>
    <row r="200" spans="9:34" x14ac:dyDescent="0.15">
      <c r="I200" s="270"/>
      <c r="K200" s="270"/>
      <c r="M200" s="270"/>
      <c r="S200" s="270"/>
      <c r="T200" s="270"/>
      <c r="U200" s="270"/>
      <c r="V200" s="270"/>
      <c r="X200" s="270"/>
      <c r="AB200" s="270"/>
      <c r="AC200" s="270"/>
      <c r="AD200" s="270"/>
      <c r="AF200" s="270"/>
      <c r="AG200" s="270"/>
      <c r="AH200" s="270"/>
    </row>
    <row r="201" spans="9:34" x14ac:dyDescent="0.15">
      <c r="I201" s="270"/>
      <c r="K201" s="270"/>
      <c r="M201" s="270"/>
      <c r="S201" s="270"/>
      <c r="T201" s="270"/>
      <c r="U201" s="270"/>
      <c r="V201" s="270"/>
      <c r="X201" s="270"/>
      <c r="AB201" s="270"/>
      <c r="AC201" s="270"/>
      <c r="AD201" s="270"/>
      <c r="AF201" s="270"/>
      <c r="AG201" s="270"/>
      <c r="AH201" s="270"/>
    </row>
    <row r="202" spans="9:34" x14ac:dyDescent="0.15">
      <c r="I202" s="270"/>
      <c r="K202" s="270"/>
      <c r="M202" s="270"/>
      <c r="S202" s="270"/>
      <c r="T202" s="270"/>
      <c r="U202" s="270"/>
      <c r="V202" s="270"/>
      <c r="X202" s="270"/>
      <c r="AB202" s="270"/>
      <c r="AC202" s="270"/>
      <c r="AD202" s="270"/>
      <c r="AF202" s="270"/>
      <c r="AG202" s="270"/>
      <c r="AH202" s="270"/>
    </row>
    <row r="203" spans="9:34" x14ac:dyDescent="0.15">
      <c r="I203" s="270"/>
      <c r="K203" s="270"/>
      <c r="M203" s="270"/>
      <c r="S203" s="270"/>
      <c r="T203" s="270"/>
      <c r="U203" s="270"/>
      <c r="V203" s="270"/>
      <c r="X203" s="270"/>
      <c r="AB203" s="270"/>
      <c r="AC203" s="270"/>
      <c r="AD203" s="270"/>
      <c r="AF203" s="270"/>
      <c r="AG203" s="270"/>
      <c r="AH203" s="270"/>
    </row>
    <row r="204" spans="9:34" x14ac:dyDescent="0.15">
      <c r="I204" s="270"/>
      <c r="K204" s="270"/>
      <c r="M204" s="270"/>
      <c r="S204" s="270"/>
      <c r="T204" s="270"/>
      <c r="U204" s="270"/>
      <c r="V204" s="270"/>
      <c r="X204" s="270"/>
      <c r="AB204" s="270"/>
      <c r="AC204" s="270"/>
      <c r="AD204" s="270"/>
      <c r="AF204" s="270"/>
      <c r="AG204" s="270"/>
      <c r="AH204" s="270"/>
    </row>
    <row r="205" spans="9:34" x14ac:dyDescent="0.15">
      <c r="I205" s="270"/>
      <c r="K205" s="270"/>
      <c r="M205" s="270"/>
      <c r="S205" s="270"/>
      <c r="T205" s="270"/>
      <c r="U205" s="270"/>
      <c r="V205" s="270"/>
      <c r="X205" s="270"/>
      <c r="AB205" s="270"/>
      <c r="AC205" s="270"/>
      <c r="AD205" s="270"/>
      <c r="AF205" s="270"/>
      <c r="AG205" s="270"/>
      <c r="AH205" s="270"/>
    </row>
    <row r="206" spans="9:34" x14ac:dyDescent="0.15">
      <c r="I206" s="270"/>
      <c r="K206" s="270"/>
      <c r="M206" s="270"/>
      <c r="S206" s="270"/>
      <c r="T206" s="270"/>
      <c r="U206" s="270"/>
      <c r="V206" s="270"/>
      <c r="X206" s="270"/>
      <c r="AB206" s="270"/>
      <c r="AC206" s="270"/>
      <c r="AD206" s="270"/>
      <c r="AF206" s="270"/>
      <c r="AG206" s="270"/>
      <c r="AH206" s="270"/>
    </row>
    <row r="207" spans="9:34" x14ac:dyDescent="0.15">
      <c r="I207" s="270"/>
      <c r="K207" s="270"/>
      <c r="M207" s="270"/>
      <c r="S207" s="270"/>
      <c r="T207" s="270"/>
      <c r="U207" s="270"/>
      <c r="V207" s="270"/>
      <c r="X207" s="270"/>
      <c r="AB207" s="270"/>
      <c r="AC207" s="270"/>
      <c r="AD207" s="270"/>
      <c r="AF207" s="270"/>
      <c r="AG207" s="270"/>
      <c r="AH207" s="270"/>
    </row>
    <row r="208" spans="9:34" x14ac:dyDescent="0.15">
      <c r="I208" s="270"/>
      <c r="K208" s="270"/>
      <c r="M208" s="270"/>
      <c r="S208" s="270"/>
      <c r="T208" s="270"/>
      <c r="U208" s="270"/>
      <c r="V208" s="270"/>
      <c r="X208" s="270"/>
      <c r="AB208" s="270"/>
      <c r="AC208" s="270"/>
      <c r="AD208" s="270"/>
      <c r="AF208" s="270"/>
      <c r="AG208" s="270"/>
      <c r="AH208" s="270"/>
    </row>
    <row r="209" spans="9:34" x14ac:dyDescent="0.15">
      <c r="I209" s="270"/>
      <c r="K209" s="270"/>
      <c r="M209" s="270"/>
      <c r="S209" s="270"/>
      <c r="T209" s="270"/>
      <c r="U209" s="270"/>
      <c r="V209" s="270"/>
      <c r="X209" s="270"/>
      <c r="AB209" s="270"/>
      <c r="AC209" s="270"/>
      <c r="AD209" s="270"/>
      <c r="AF209" s="270"/>
      <c r="AG209" s="270"/>
      <c r="AH209" s="270"/>
    </row>
    <row r="210" spans="9:34" x14ac:dyDescent="0.15">
      <c r="I210" s="270"/>
      <c r="K210" s="270"/>
      <c r="M210" s="270"/>
      <c r="S210" s="270"/>
      <c r="T210" s="270"/>
      <c r="U210" s="270"/>
      <c r="V210" s="270"/>
      <c r="X210" s="270"/>
      <c r="AB210" s="270"/>
      <c r="AC210" s="270"/>
      <c r="AD210" s="270"/>
      <c r="AF210" s="270"/>
      <c r="AG210" s="270"/>
      <c r="AH210" s="270"/>
    </row>
    <row r="211" spans="9:34" x14ac:dyDescent="0.15">
      <c r="I211" s="270"/>
      <c r="K211" s="270"/>
      <c r="M211" s="270"/>
      <c r="S211" s="270"/>
      <c r="T211" s="270"/>
      <c r="U211" s="270"/>
      <c r="V211" s="270"/>
      <c r="X211" s="270"/>
      <c r="AB211" s="270"/>
      <c r="AC211" s="270"/>
      <c r="AD211" s="270"/>
      <c r="AF211" s="270"/>
      <c r="AG211" s="270"/>
      <c r="AH211" s="270"/>
    </row>
    <row r="212" spans="9:34" x14ac:dyDescent="0.15">
      <c r="I212" s="270"/>
      <c r="K212" s="270"/>
      <c r="M212" s="270"/>
      <c r="S212" s="270"/>
      <c r="T212" s="270"/>
      <c r="U212" s="270"/>
      <c r="V212" s="270"/>
      <c r="X212" s="270"/>
      <c r="AB212" s="270"/>
      <c r="AC212" s="270"/>
      <c r="AD212" s="270"/>
      <c r="AF212" s="270"/>
      <c r="AG212" s="270"/>
      <c r="AH212" s="270"/>
    </row>
    <row r="213" spans="9:34" x14ac:dyDescent="0.15">
      <c r="I213" s="270"/>
      <c r="K213" s="270"/>
      <c r="M213" s="270"/>
      <c r="S213" s="270"/>
      <c r="T213" s="270"/>
      <c r="U213" s="270"/>
      <c r="V213" s="270"/>
      <c r="X213" s="270"/>
      <c r="AB213" s="270"/>
      <c r="AC213" s="270"/>
      <c r="AD213" s="270"/>
      <c r="AF213" s="270"/>
      <c r="AG213" s="270"/>
      <c r="AH213" s="270"/>
    </row>
    <row r="214" spans="9:34" x14ac:dyDescent="0.15">
      <c r="I214" s="270"/>
      <c r="K214" s="270"/>
      <c r="M214" s="270"/>
      <c r="S214" s="270"/>
      <c r="T214" s="270"/>
      <c r="U214" s="270"/>
      <c r="V214" s="270"/>
      <c r="X214" s="270"/>
      <c r="AB214" s="270"/>
      <c r="AC214" s="270"/>
      <c r="AD214" s="270"/>
      <c r="AF214" s="270"/>
      <c r="AG214" s="270"/>
      <c r="AH214" s="270"/>
    </row>
    <row r="215" spans="9:34" x14ac:dyDescent="0.15">
      <c r="I215" s="270"/>
      <c r="K215" s="270"/>
      <c r="M215" s="270"/>
      <c r="S215" s="270"/>
      <c r="T215" s="270"/>
      <c r="U215" s="270"/>
      <c r="V215" s="270"/>
      <c r="X215" s="270"/>
      <c r="AB215" s="270"/>
      <c r="AC215" s="270"/>
      <c r="AD215" s="270"/>
      <c r="AF215" s="270"/>
      <c r="AG215" s="270"/>
      <c r="AH215" s="270"/>
    </row>
    <row r="216" spans="9:34" x14ac:dyDescent="0.15">
      <c r="I216" s="270"/>
      <c r="K216" s="270"/>
      <c r="M216" s="270"/>
      <c r="S216" s="270"/>
      <c r="T216" s="270"/>
      <c r="U216" s="270"/>
      <c r="V216" s="270"/>
      <c r="X216" s="270"/>
      <c r="AB216" s="270"/>
      <c r="AC216" s="270"/>
      <c r="AD216" s="270"/>
      <c r="AF216" s="270"/>
      <c r="AG216" s="270"/>
      <c r="AH216" s="270"/>
    </row>
    <row r="217" spans="9:34" x14ac:dyDescent="0.15">
      <c r="I217" s="270"/>
      <c r="K217" s="270"/>
      <c r="M217" s="270"/>
      <c r="S217" s="270"/>
      <c r="T217" s="270"/>
      <c r="U217" s="270"/>
      <c r="V217" s="270"/>
      <c r="X217" s="270"/>
      <c r="AB217" s="270"/>
      <c r="AC217" s="270"/>
      <c r="AD217" s="270"/>
      <c r="AF217" s="270"/>
      <c r="AG217" s="270"/>
      <c r="AH217" s="270"/>
    </row>
    <row r="218" spans="9:34" x14ac:dyDescent="0.15">
      <c r="I218" s="270"/>
      <c r="K218" s="270"/>
      <c r="M218" s="270"/>
      <c r="S218" s="270"/>
      <c r="T218" s="270"/>
      <c r="U218" s="270"/>
      <c r="V218" s="270"/>
      <c r="X218" s="270"/>
      <c r="AB218" s="270"/>
      <c r="AC218" s="270"/>
      <c r="AD218" s="270"/>
      <c r="AF218" s="270"/>
      <c r="AG218" s="270"/>
      <c r="AH218" s="270"/>
    </row>
    <row r="219" spans="9:34" x14ac:dyDescent="0.15">
      <c r="I219" s="270"/>
      <c r="K219" s="270"/>
      <c r="M219" s="270"/>
      <c r="S219" s="270"/>
      <c r="T219" s="270"/>
      <c r="U219" s="270"/>
      <c r="V219" s="270"/>
      <c r="X219" s="270"/>
      <c r="AB219" s="270"/>
      <c r="AC219" s="270"/>
      <c r="AD219" s="270"/>
      <c r="AF219" s="270"/>
      <c r="AG219" s="270"/>
      <c r="AH219" s="270"/>
    </row>
    <row r="220" spans="9:34" x14ac:dyDescent="0.15">
      <c r="I220" s="270"/>
      <c r="K220" s="270"/>
      <c r="M220" s="270"/>
      <c r="S220" s="270"/>
      <c r="T220" s="270"/>
      <c r="U220" s="270"/>
      <c r="V220" s="270"/>
      <c r="X220" s="270"/>
      <c r="AB220" s="270"/>
      <c r="AC220" s="270"/>
      <c r="AD220" s="270"/>
      <c r="AF220" s="270"/>
      <c r="AG220" s="270"/>
      <c r="AH220" s="270"/>
    </row>
    <row r="221" spans="9:34" x14ac:dyDescent="0.15">
      <c r="I221" s="270"/>
      <c r="K221" s="270"/>
      <c r="M221" s="270"/>
      <c r="S221" s="270"/>
      <c r="T221" s="270"/>
      <c r="U221" s="270"/>
      <c r="V221" s="270"/>
      <c r="X221" s="270"/>
      <c r="AB221" s="270"/>
      <c r="AC221" s="270"/>
      <c r="AD221" s="270"/>
      <c r="AF221" s="270"/>
      <c r="AG221" s="270"/>
      <c r="AH221" s="270"/>
    </row>
    <row r="222" spans="9:34" x14ac:dyDescent="0.15">
      <c r="I222" s="270"/>
      <c r="K222" s="270"/>
      <c r="M222" s="270"/>
      <c r="S222" s="270"/>
      <c r="T222" s="270"/>
      <c r="U222" s="270"/>
      <c r="V222" s="270"/>
      <c r="X222" s="270"/>
      <c r="AB222" s="270"/>
      <c r="AC222" s="270"/>
      <c r="AD222" s="270"/>
      <c r="AF222" s="270"/>
      <c r="AG222" s="270"/>
      <c r="AH222" s="270"/>
    </row>
    <row r="223" spans="9:34" x14ac:dyDescent="0.15">
      <c r="I223" s="270"/>
      <c r="K223" s="270"/>
      <c r="M223" s="270"/>
      <c r="S223" s="270"/>
      <c r="T223" s="270"/>
      <c r="U223" s="270"/>
      <c r="V223" s="270"/>
      <c r="X223" s="270"/>
      <c r="AB223" s="270"/>
      <c r="AC223" s="270"/>
      <c r="AD223" s="270"/>
      <c r="AF223" s="270"/>
      <c r="AG223" s="270"/>
      <c r="AH223" s="270"/>
    </row>
    <row r="224" spans="9:34" x14ac:dyDescent="0.15">
      <c r="I224" s="270"/>
      <c r="K224" s="270"/>
      <c r="M224" s="270"/>
      <c r="S224" s="270"/>
      <c r="T224" s="270"/>
      <c r="U224" s="270"/>
      <c r="V224" s="270"/>
      <c r="X224" s="270"/>
      <c r="AB224" s="270"/>
      <c r="AC224" s="270"/>
      <c r="AD224" s="270"/>
      <c r="AF224" s="270"/>
      <c r="AG224" s="270"/>
      <c r="AH224" s="270"/>
    </row>
    <row r="225" spans="9:34" x14ac:dyDescent="0.15">
      <c r="I225" s="270"/>
      <c r="K225" s="270"/>
      <c r="M225" s="270"/>
      <c r="S225" s="270"/>
      <c r="T225" s="270"/>
      <c r="U225" s="270"/>
      <c r="V225" s="270"/>
      <c r="X225" s="270"/>
      <c r="AB225" s="270"/>
      <c r="AC225" s="270"/>
      <c r="AD225" s="270"/>
      <c r="AF225" s="270"/>
      <c r="AG225" s="270"/>
      <c r="AH225" s="270"/>
    </row>
    <row r="226" spans="9:34" x14ac:dyDescent="0.15">
      <c r="I226" s="270"/>
      <c r="K226" s="270"/>
      <c r="M226" s="270"/>
      <c r="S226" s="270"/>
      <c r="T226" s="270"/>
      <c r="U226" s="270"/>
      <c r="V226" s="270"/>
      <c r="X226" s="270"/>
      <c r="AB226" s="270"/>
      <c r="AC226" s="270"/>
      <c r="AD226" s="270"/>
      <c r="AF226" s="270"/>
      <c r="AG226" s="270"/>
      <c r="AH226" s="270"/>
    </row>
    <row r="227" spans="9:34" x14ac:dyDescent="0.15">
      <c r="I227" s="270"/>
      <c r="K227" s="270"/>
      <c r="M227" s="270"/>
      <c r="S227" s="270"/>
      <c r="T227" s="270"/>
      <c r="U227" s="270"/>
      <c r="V227" s="270"/>
      <c r="X227" s="270"/>
      <c r="AB227" s="270"/>
      <c r="AC227" s="270"/>
      <c r="AD227" s="270"/>
      <c r="AF227" s="270"/>
      <c r="AG227" s="270"/>
      <c r="AH227" s="270"/>
    </row>
    <row r="228" spans="9:34" x14ac:dyDescent="0.15">
      <c r="I228" s="270"/>
      <c r="K228" s="270"/>
      <c r="M228" s="270"/>
      <c r="S228" s="270"/>
      <c r="T228" s="270"/>
      <c r="U228" s="270"/>
      <c r="V228" s="270"/>
      <c r="X228" s="270"/>
      <c r="AB228" s="270"/>
      <c r="AC228" s="270"/>
      <c r="AD228" s="270"/>
      <c r="AF228" s="270"/>
      <c r="AG228" s="270"/>
      <c r="AH228" s="270"/>
    </row>
    <row r="229" spans="9:34" x14ac:dyDescent="0.15">
      <c r="I229" s="270"/>
      <c r="K229" s="270"/>
      <c r="M229" s="270"/>
      <c r="S229" s="270"/>
      <c r="T229" s="270"/>
      <c r="U229" s="270"/>
      <c r="V229" s="270"/>
      <c r="X229" s="270"/>
      <c r="AB229" s="270"/>
      <c r="AC229" s="270"/>
      <c r="AD229" s="270"/>
      <c r="AF229" s="270"/>
      <c r="AG229" s="270"/>
      <c r="AH229" s="270"/>
    </row>
    <row r="230" spans="9:34" x14ac:dyDescent="0.15">
      <c r="I230" s="270"/>
      <c r="K230" s="270"/>
      <c r="M230" s="270"/>
      <c r="S230" s="270"/>
      <c r="T230" s="270"/>
      <c r="U230" s="270"/>
      <c r="V230" s="270"/>
      <c r="X230" s="270"/>
      <c r="AB230" s="270"/>
      <c r="AC230" s="270"/>
      <c r="AD230" s="270"/>
      <c r="AF230" s="270"/>
      <c r="AG230" s="270"/>
      <c r="AH230" s="270"/>
    </row>
    <row r="231" spans="9:34" x14ac:dyDescent="0.15">
      <c r="I231" s="270"/>
      <c r="K231" s="270"/>
      <c r="M231" s="270"/>
      <c r="S231" s="270"/>
      <c r="T231" s="270"/>
      <c r="U231" s="270"/>
      <c r="V231" s="270"/>
      <c r="X231" s="270"/>
      <c r="AB231" s="270"/>
      <c r="AC231" s="270"/>
      <c r="AD231" s="270"/>
      <c r="AF231" s="270"/>
      <c r="AG231" s="270"/>
      <c r="AH231" s="270"/>
    </row>
    <row r="232" spans="9:34" x14ac:dyDescent="0.15">
      <c r="I232" s="270"/>
      <c r="K232" s="270"/>
      <c r="M232" s="270"/>
      <c r="S232" s="270"/>
      <c r="T232" s="270"/>
      <c r="U232" s="270"/>
      <c r="V232" s="270"/>
      <c r="X232" s="270"/>
      <c r="AB232" s="270"/>
      <c r="AC232" s="270"/>
      <c r="AD232" s="270"/>
      <c r="AF232" s="270"/>
      <c r="AG232" s="270"/>
      <c r="AH232" s="270"/>
    </row>
    <row r="233" spans="9:34" x14ac:dyDescent="0.15">
      <c r="I233" s="270"/>
      <c r="K233" s="270"/>
      <c r="M233" s="270"/>
      <c r="S233" s="270"/>
      <c r="T233" s="270"/>
      <c r="U233" s="270"/>
      <c r="V233" s="270"/>
      <c r="X233" s="270"/>
      <c r="AB233" s="270"/>
      <c r="AC233" s="270"/>
      <c r="AD233" s="270"/>
      <c r="AF233" s="270"/>
      <c r="AG233" s="270"/>
      <c r="AH233" s="270"/>
    </row>
    <row r="234" spans="9:34" x14ac:dyDescent="0.15">
      <c r="I234" s="270"/>
      <c r="K234" s="270"/>
      <c r="M234" s="270"/>
      <c r="S234" s="270"/>
      <c r="T234" s="270"/>
      <c r="U234" s="270"/>
      <c r="V234" s="270"/>
      <c r="X234" s="270"/>
      <c r="AB234" s="270"/>
      <c r="AC234" s="270"/>
      <c r="AD234" s="270"/>
      <c r="AF234" s="270"/>
      <c r="AG234" s="270"/>
      <c r="AH234" s="270"/>
    </row>
    <row r="235" spans="9:34" x14ac:dyDescent="0.15">
      <c r="I235" s="270"/>
      <c r="K235" s="270"/>
      <c r="M235" s="270"/>
      <c r="S235" s="270"/>
      <c r="T235" s="270"/>
      <c r="U235" s="270"/>
      <c r="V235" s="270"/>
      <c r="X235" s="270"/>
      <c r="AB235" s="270"/>
      <c r="AC235" s="270"/>
      <c r="AD235" s="270"/>
      <c r="AF235" s="270"/>
      <c r="AG235" s="270"/>
      <c r="AH235" s="270"/>
    </row>
    <row r="236" spans="9:34" x14ac:dyDescent="0.15">
      <c r="I236" s="270"/>
      <c r="K236" s="270"/>
      <c r="M236" s="270"/>
      <c r="S236" s="270"/>
      <c r="T236" s="270"/>
      <c r="U236" s="270"/>
      <c r="V236" s="270"/>
      <c r="X236" s="270"/>
      <c r="AB236" s="270"/>
      <c r="AC236" s="270"/>
      <c r="AD236" s="270"/>
      <c r="AF236" s="270"/>
      <c r="AG236" s="270"/>
      <c r="AH236" s="270"/>
    </row>
    <row r="237" spans="9:34" x14ac:dyDescent="0.15">
      <c r="I237" s="270"/>
      <c r="K237" s="270"/>
      <c r="M237" s="270"/>
      <c r="S237" s="270"/>
      <c r="T237" s="270"/>
      <c r="U237" s="270"/>
      <c r="V237" s="270"/>
      <c r="X237" s="270"/>
      <c r="AB237" s="270"/>
      <c r="AC237" s="270"/>
      <c r="AD237" s="270"/>
      <c r="AF237" s="270"/>
      <c r="AG237" s="270"/>
      <c r="AH237" s="270"/>
    </row>
    <row r="238" spans="9:34" x14ac:dyDescent="0.15">
      <c r="I238" s="270"/>
      <c r="K238" s="270"/>
      <c r="M238" s="270"/>
      <c r="S238" s="270"/>
      <c r="T238" s="270"/>
      <c r="U238" s="270"/>
      <c r="V238" s="270"/>
      <c r="X238" s="270"/>
      <c r="AB238" s="270"/>
      <c r="AC238" s="270"/>
      <c r="AD238" s="270"/>
      <c r="AF238" s="270"/>
      <c r="AG238" s="270"/>
      <c r="AH238" s="270"/>
    </row>
    <row r="239" spans="9:34" x14ac:dyDescent="0.15">
      <c r="I239" s="270"/>
      <c r="K239" s="270"/>
      <c r="M239" s="270"/>
      <c r="S239" s="270"/>
      <c r="T239" s="270"/>
      <c r="U239" s="270"/>
      <c r="V239" s="270"/>
      <c r="X239" s="270"/>
      <c r="AB239" s="270"/>
      <c r="AC239" s="270"/>
      <c r="AD239" s="270"/>
      <c r="AF239" s="270"/>
      <c r="AG239" s="270"/>
      <c r="AH239" s="270"/>
    </row>
    <row r="240" spans="9:34" x14ac:dyDescent="0.15">
      <c r="I240" s="270"/>
      <c r="K240" s="270"/>
      <c r="M240" s="270"/>
      <c r="S240" s="270"/>
      <c r="T240" s="270"/>
      <c r="U240" s="270"/>
      <c r="V240" s="270"/>
      <c r="X240" s="270"/>
      <c r="AB240" s="270"/>
      <c r="AC240" s="270"/>
      <c r="AD240" s="270"/>
      <c r="AF240" s="270"/>
      <c r="AG240" s="270"/>
      <c r="AH240" s="270"/>
    </row>
    <row r="241" spans="9:34" x14ac:dyDescent="0.15">
      <c r="I241" s="270"/>
      <c r="K241" s="270"/>
      <c r="M241" s="270"/>
      <c r="S241" s="270"/>
      <c r="T241" s="270"/>
      <c r="U241" s="270"/>
      <c r="V241" s="270"/>
      <c r="X241" s="270"/>
      <c r="AB241" s="270"/>
      <c r="AC241" s="270"/>
      <c r="AD241" s="270"/>
      <c r="AF241" s="270"/>
      <c r="AG241" s="270"/>
      <c r="AH241" s="270"/>
    </row>
    <row r="242" spans="9:34" x14ac:dyDescent="0.15">
      <c r="I242" s="270"/>
      <c r="K242" s="270"/>
      <c r="M242" s="270"/>
      <c r="S242" s="270"/>
      <c r="T242" s="270"/>
      <c r="U242" s="270"/>
      <c r="V242" s="270"/>
      <c r="X242" s="270"/>
      <c r="AB242" s="270"/>
      <c r="AC242" s="270"/>
      <c r="AD242" s="270"/>
      <c r="AF242" s="270"/>
      <c r="AG242" s="270"/>
      <c r="AH242" s="270"/>
    </row>
    <row r="243" spans="9:34" x14ac:dyDescent="0.15">
      <c r="I243" s="270"/>
      <c r="K243" s="270"/>
      <c r="M243" s="270"/>
      <c r="S243" s="270"/>
      <c r="T243" s="270"/>
      <c r="U243" s="270"/>
      <c r="V243" s="270"/>
      <c r="X243" s="270"/>
      <c r="AB243" s="270"/>
      <c r="AC243" s="270"/>
      <c r="AD243" s="270"/>
      <c r="AF243" s="270"/>
      <c r="AG243" s="270"/>
      <c r="AH243" s="270"/>
    </row>
    <row r="244" spans="9:34" x14ac:dyDescent="0.15">
      <c r="I244" s="270"/>
      <c r="K244" s="270"/>
      <c r="M244" s="270"/>
      <c r="S244" s="270"/>
      <c r="T244" s="270"/>
      <c r="U244" s="270"/>
      <c r="V244" s="270"/>
      <c r="X244" s="270"/>
      <c r="AB244" s="270"/>
      <c r="AC244" s="270"/>
      <c r="AD244" s="270"/>
      <c r="AF244" s="270"/>
      <c r="AG244" s="270"/>
      <c r="AH244" s="270"/>
    </row>
    <row r="245" spans="9:34" x14ac:dyDescent="0.15">
      <c r="I245" s="270"/>
      <c r="K245" s="270"/>
      <c r="M245" s="270"/>
      <c r="S245" s="270"/>
      <c r="T245" s="270"/>
      <c r="U245" s="270"/>
      <c r="V245" s="270"/>
      <c r="X245" s="270"/>
      <c r="AB245" s="270"/>
      <c r="AC245" s="270"/>
      <c r="AD245" s="270"/>
      <c r="AF245" s="270"/>
      <c r="AG245" s="270"/>
      <c r="AH245" s="270"/>
    </row>
    <row r="246" spans="9:34" x14ac:dyDescent="0.15">
      <c r="I246" s="270"/>
      <c r="K246" s="270"/>
      <c r="M246" s="270"/>
      <c r="S246" s="270"/>
      <c r="T246" s="270"/>
      <c r="U246" s="270"/>
      <c r="V246" s="270"/>
      <c r="X246" s="270"/>
      <c r="AB246" s="270"/>
      <c r="AC246" s="270"/>
      <c r="AD246" s="270"/>
      <c r="AF246" s="270"/>
      <c r="AG246" s="270"/>
      <c r="AH246" s="270"/>
    </row>
    <row r="247" spans="9:34" x14ac:dyDescent="0.15">
      <c r="I247" s="270"/>
      <c r="K247" s="270"/>
      <c r="M247" s="270"/>
      <c r="S247" s="270"/>
      <c r="T247" s="270"/>
      <c r="U247" s="270"/>
      <c r="V247" s="270"/>
      <c r="X247" s="270"/>
      <c r="AB247" s="270"/>
      <c r="AC247" s="270"/>
      <c r="AD247" s="270"/>
      <c r="AF247" s="270"/>
      <c r="AG247" s="270"/>
      <c r="AH247" s="270"/>
    </row>
    <row r="248" spans="9:34" x14ac:dyDescent="0.15">
      <c r="I248" s="270"/>
      <c r="K248" s="270"/>
      <c r="M248" s="270"/>
      <c r="S248" s="270"/>
      <c r="T248" s="270"/>
      <c r="U248" s="270"/>
      <c r="V248" s="270"/>
      <c r="X248" s="270"/>
      <c r="AB248" s="270"/>
      <c r="AC248" s="270"/>
      <c r="AD248" s="270"/>
      <c r="AF248" s="270"/>
      <c r="AG248" s="270"/>
      <c r="AH248" s="270"/>
    </row>
    <row r="249" spans="9:34" x14ac:dyDescent="0.15">
      <c r="I249" s="270"/>
      <c r="K249" s="270"/>
      <c r="M249" s="270"/>
      <c r="S249" s="270"/>
      <c r="T249" s="270"/>
      <c r="U249" s="270"/>
      <c r="V249" s="270"/>
      <c r="X249" s="270"/>
      <c r="AB249" s="270"/>
      <c r="AC249" s="270"/>
      <c r="AD249" s="270"/>
      <c r="AF249" s="270"/>
      <c r="AG249" s="270"/>
      <c r="AH249" s="270"/>
    </row>
    <row r="250" spans="9:34" x14ac:dyDescent="0.15">
      <c r="I250" s="270"/>
      <c r="K250" s="270"/>
      <c r="M250" s="270"/>
      <c r="S250" s="270"/>
      <c r="T250" s="270"/>
      <c r="U250" s="270"/>
      <c r="V250" s="270"/>
      <c r="X250" s="270"/>
      <c r="AB250" s="270"/>
      <c r="AC250" s="270"/>
      <c r="AD250" s="270"/>
      <c r="AF250" s="270"/>
      <c r="AG250" s="270"/>
      <c r="AH250" s="270"/>
    </row>
    <row r="251" spans="9:34" x14ac:dyDescent="0.15">
      <c r="I251" s="270"/>
      <c r="K251" s="270"/>
      <c r="M251" s="270"/>
      <c r="S251" s="270"/>
      <c r="T251" s="270"/>
      <c r="U251" s="270"/>
      <c r="V251" s="270"/>
      <c r="X251" s="270"/>
      <c r="AB251" s="270"/>
      <c r="AC251" s="270"/>
      <c r="AD251" s="270"/>
      <c r="AF251" s="270"/>
      <c r="AG251" s="270"/>
      <c r="AH251" s="270"/>
    </row>
    <row r="252" spans="9:34" x14ac:dyDescent="0.15">
      <c r="I252" s="270"/>
      <c r="K252" s="270"/>
      <c r="M252" s="270"/>
      <c r="S252" s="270"/>
      <c r="T252" s="270"/>
      <c r="U252" s="270"/>
      <c r="V252" s="270"/>
      <c r="X252" s="270"/>
      <c r="AB252" s="270"/>
      <c r="AC252" s="270"/>
      <c r="AD252" s="270"/>
      <c r="AF252" s="270"/>
      <c r="AG252" s="270"/>
      <c r="AH252" s="270"/>
    </row>
    <row r="253" spans="9:34" x14ac:dyDescent="0.15">
      <c r="I253" s="270"/>
      <c r="K253" s="270"/>
      <c r="M253" s="270"/>
      <c r="S253" s="270"/>
      <c r="T253" s="270"/>
      <c r="U253" s="270"/>
      <c r="V253" s="270"/>
      <c r="X253" s="270"/>
      <c r="AB253" s="270"/>
      <c r="AC253" s="270"/>
      <c r="AD253" s="270"/>
      <c r="AF253" s="270"/>
      <c r="AG253" s="270"/>
      <c r="AH253" s="270"/>
    </row>
    <row r="254" spans="9:34" x14ac:dyDescent="0.15">
      <c r="I254" s="270"/>
      <c r="K254" s="270"/>
      <c r="M254" s="270"/>
      <c r="S254" s="270"/>
      <c r="T254" s="270"/>
      <c r="U254" s="270"/>
      <c r="V254" s="270"/>
      <c r="X254" s="270"/>
      <c r="AB254" s="270"/>
      <c r="AC254" s="270"/>
      <c r="AD254" s="270"/>
      <c r="AF254" s="270"/>
      <c r="AG254" s="270"/>
      <c r="AH254" s="270"/>
    </row>
    <row r="255" spans="9:34" x14ac:dyDescent="0.15">
      <c r="I255" s="270"/>
      <c r="K255" s="270"/>
      <c r="M255" s="270"/>
      <c r="S255" s="270"/>
      <c r="T255" s="270"/>
      <c r="U255" s="270"/>
      <c r="V255" s="270"/>
      <c r="X255" s="270"/>
      <c r="AB255" s="270"/>
      <c r="AC255" s="270"/>
      <c r="AD255" s="270"/>
      <c r="AF255" s="270"/>
      <c r="AG255" s="270"/>
      <c r="AH255" s="270"/>
    </row>
    <row r="256" spans="9:34" x14ac:dyDescent="0.15">
      <c r="I256" s="270"/>
      <c r="K256" s="270"/>
      <c r="M256" s="270"/>
      <c r="S256" s="270"/>
      <c r="T256" s="270"/>
      <c r="U256" s="270"/>
      <c r="V256" s="270"/>
      <c r="X256" s="270"/>
      <c r="AB256" s="270"/>
      <c r="AC256" s="270"/>
      <c r="AD256" s="270"/>
      <c r="AF256" s="270"/>
      <c r="AG256" s="270"/>
      <c r="AH256" s="270"/>
    </row>
    <row r="257" spans="9:34" x14ac:dyDescent="0.15">
      <c r="I257" s="270"/>
      <c r="K257" s="270"/>
      <c r="M257" s="270"/>
      <c r="S257" s="270"/>
      <c r="T257" s="270"/>
      <c r="U257" s="270"/>
      <c r="V257" s="270"/>
      <c r="X257" s="270"/>
      <c r="AB257" s="270"/>
      <c r="AC257" s="270"/>
      <c r="AD257" s="270"/>
      <c r="AF257" s="270"/>
      <c r="AG257" s="270"/>
      <c r="AH257" s="270"/>
    </row>
    <row r="258" spans="9:34" x14ac:dyDescent="0.15">
      <c r="I258" s="270"/>
      <c r="K258" s="270"/>
      <c r="M258" s="270"/>
      <c r="S258" s="270"/>
      <c r="T258" s="270"/>
      <c r="U258" s="270"/>
      <c r="V258" s="270"/>
      <c r="X258" s="270"/>
      <c r="AB258" s="270"/>
      <c r="AC258" s="270"/>
      <c r="AD258" s="270"/>
      <c r="AF258" s="270"/>
      <c r="AG258" s="270"/>
      <c r="AH258" s="270"/>
    </row>
    <row r="259" spans="9:34" x14ac:dyDescent="0.15">
      <c r="I259" s="270"/>
      <c r="K259" s="270"/>
      <c r="M259" s="270"/>
      <c r="S259" s="270"/>
      <c r="T259" s="270"/>
      <c r="U259" s="270"/>
      <c r="V259" s="270"/>
      <c r="X259" s="270"/>
      <c r="AB259" s="270"/>
      <c r="AC259" s="270"/>
      <c r="AD259" s="270"/>
      <c r="AF259" s="270"/>
      <c r="AG259" s="270"/>
      <c r="AH259" s="270"/>
    </row>
    <row r="260" spans="9:34" x14ac:dyDescent="0.15">
      <c r="I260" s="270"/>
      <c r="K260" s="270"/>
      <c r="M260" s="270"/>
      <c r="S260" s="270"/>
      <c r="T260" s="270"/>
      <c r="U260" s="270"/>
      <c r="V260" s="270"/>
      <c r="X260" s="270"/>
      <c r="AB260" s="270"/>
      <c r="AC260" s="270"/>
      <c r="AD260" s="270"/>
      <c r="AF260" s="270"/>
      <c r="AG260" s="270"/>
      <c r="AH260" s="270"/>
    </row>
    <row r="261" spans="9:34" x14ac:dyDescent="0.15">
      <c r="I261" s="270"/>
      <c r="K261" s="270"/>
      <c r="M261" s="270"/>
      <c r="S261" s="270"/>
      <c r="T261" s="270"/>
      <c r="U261" s="270"/>
      <c r="V261" s="270"/>
      <c r="X261" s="270"/>
      <c r="AB261" s="270"/>
      <c r="AC261" s="270"/>
      <c r="AD261" s="270"/>
      <c r="AF261" s="270"/>
      <c r="AG261" s="270"/>
      <c r="AH261" s="270"/>
    </row>
    <row r="262" spans="9:34" x14ac:dyDescent="0.15">
      <c r="I262" s="270"/>
      <c r="K262" s="270"/>
      <c r="M262" s="270"/>
      <c r="S262" s="270"/>
      <c r="T262" s="270"/>
      <c r="U262" s="270"/>
      <c r="V262" s="270"/>
      <c r="X262" s="270"/>
      <c r="AB262" s="270"/>
      <c r="AC262" s="270"/>
      <c r="AD262" s="270"/>
      <c r="AF262" s="270"/>
      <c r="AG262" s="270"/>
      <c r="AH262" s="270"/>
    </row>
    <row r="263" spans="9:34" x14ac:dyDescent="0.15">
      <c r="I263" s="270"/>
      <c r="K263" s="270"/>
      <c r="M263" s="270"/>
      <c r="S263" s="270"/>
      <c r="T263" s="270"/>
      <c r="U263" s="270"/>
      <c r="V263" s="270"/>
      <c r="X263" s="270"/>
      <c r="AB263" s="270"/>
      <c r="AC263" s="270"/>
      <c r="AD263" s="270"/>
      <c r="AF263" s="270"/>
      <c r="AG263" s="270"/>
      <c r="AH263" s="270"/>
    </row>
    <row r="264" spans="9:34" x14ac:dyDescent="0.15">
      <c r="I264" s="270"/>
      <c r="K264" s="270"/>
      <c r="M264" s="270"/>
      <c r="S264" s="270"/>
      <c r="T264" s="270"/>
      <c r="U264" s="270"/>
      <c r="V264" s="270"/>
      <c r="X264" s="270"/>
      <c r="AB264" s="270"/>
      <c r="AC264" s="270"/>
      <c r="AD264" s="270"/>
      <c r="AF264" s="270"/>
      <c r="AG264" s="270"/>
      <c r="AH264" s="270"/>
    </row>
    <row r="265" spans="9:34" x14ac:dyDescent="0.15">
      <c r="I265" s="270"/>
      <c r="K265" s="270"/>
      <c r="M265" s="270"/>
      <c r="S265" s="270"/>
      <c r="T265" s="270"/>
      <c r="U265" s="270"/>
      <c r="V265" s="270"/>
      <c r="X265" s="270"/>
      <c r="AB265" s="270"/>
      <c r="AC265" s="270"/>
      <c r="AD265" s="270"/>
      <c r="AF265" s="270"/>
      <c r="AG265" s="270"/>
      <c r="AH265" s="270"/>
    </row>
    <row r="266" spans="9:34" x14ac:dyDescent="0.15">
      <c r="I266" s="270"/>
      <c r="K266" s="270"/>
      <c r="M266" s="270"/>
      <c r="S266" s="270"/>
      <c r="T266" s="270"/>
      <c r="U266" s="270"/>
      <c r="V266" s="270"/>
      <c r="X266" s="270"/>
      <c r="AB266" s="270"/>
      <c r="AC266" s="270"/>
      <c r="AD266" s="270"/>
      <c r="AF266" s="270"/>
      <c r="AG266" s="270"/>
      <c r="AH266" s="270"/>
    </row>
    <row r="267" spans="9:34" x14ac:dyDescent="0.15">
      <c r="I267" s="270"/>
      <c r="K267" s="270"/>
      <c r="M267" s="270"/>
      <c r="S267" s="270"/>
      <c r="T267" s="270"/>
      <c r="U267" s="270"/>
      <c r="V267" s="270"/>
      <c r="X267" s="270"/>
      <c r="AB267" s="270"/>
      <c r="AC267" s="270"/>
      <c r="AD267" s="270"/>
      <c r="AF267" s="270"/>
      <c r="AG267" s="270"/>
      <c r="AH267" s="270"/>
    </row>
    <row r="268" spans="9:34" x14ac:dyDescent="0.15">
      <c r="I268" s="270"/>
      <c r="K268" s="270"/>
      <c r="M268" s="270"/>
      <c r="S268" s="270"/>
      <c r="T268" s="270"/>
      <c r="U268" s="270"/>
      <c r="V268" s="270"/>
      <c r="X268" s="270"/>
      <c r="AB268" s="270"/>
      <c r="AC268" s="270"/>
      <c r="AD268" s="270"/>
      <c r="AF268" s="270"/>
      <c r="AG268" s="270"/>
      <c r="AH268" s="270"/>
    </row>
    <row r="269" spans="9:34" x14ac:dyDescent="0.15">
      <c r="I269" s="270"/>
      <c r="K269" s="270"/>
      <c r="M269" s="270"/>
      <c r="S269" s="270"/>
      <c r="T269" s="270"/>
      <c r="U269" s="270"/>
      <c r="V269" s="270"/>
      <c r="X269" s="270"/>
      <c r="AB269" s="270"/>
      <c r="AC269" s="270"/>
      <c r="AD269" s="270"/>
      <c r="AF269" s="270"/>
      <c r="AG269" s="270"/>
      <c r="AH269" s="270"/>
    </row>
    <row r="270" spans="9:34" x14ac:dyDescent="0.15">
      <c r="I270" s="270"/>
      <c r="K270" s="270"/>
      <c r="M270" s="270"/>
      <c r="S270" s="270"/>
      <c r="T270" s="270"/>
      <c r="U270" s="270"/>
      <c r="V270" s="270"/>
      <c r="X270" s="270"/>
      <c r="AB270" s="270"/>
      <c r="AC270" s="270"/>
      <c r="AD270" s="270"/>
      <c r="AF270" s="270"/>
      <c r="AG270" s="270"/>
      <c r="AH270" s="270"/>
    </row>
    <row r="271" spans="9:34" x14ac:dyDescent="0.15">
      <c r="I271" s="270"/>
      <c r="K271" s="270"/>
      <c r="M271" s="270"/>
      <c r="S271" s="270"/>
      <c r="T271" s="270"/>
      <c r="U271" s="270"/>
      <c r="V271" s="270"/>
      <c r="X271" s="270"/>
      <c r="AB271" s="270"/>
      <c r="AC271" s="270"/>
      <c r="AD271" s="270"/>
      <c r="AF271" s="270"/>
      <c r="AG271" s="270"/>
      <c r="AH271" s="270"/>
    </row>
    <row r="272" spans="9:34" x14ac:dyDescent="0.15">
      <c r="I272" s="270"/>
      <c r="K272" s="270"/>
      <c r="M272" s="270"/>
      <c r="S272" s="270"/>
      <c r="T272" s="270"/>
      <c r="U272" s="270"/>
      <c r="V272" s="270"/>
      <c r="X272" s="270"/>
      <c r="AB272" s="270"/>
      <c r="AC272" s="270"/>
      <c r="AD272" s="270"/>
      <c r="AF272" s="270"/>
      <c r="AG272" s="270"/>
      <c r="AH272" s="270"/>
    </row>
    <row r="273" spans="9:34" x14ac:dyDescent="0.15">
      <c r="I273" s="270"/>
      <c r="K273" s="270"/>
      <c r="M273" s="270"/>
      <c r="S273" s="270"/>
      <c r="T273" s="270"/>
      <c r="U273" s="270"/>
      <c r="V273" s="270"/>
      <c r="X273" s="270"/>
      <c r="AB273" s="270"/>
      <c r="AC273" s="270"/>
      <c r="AD273" s="270"/>
      <c r="AF273" s="270"/>
      <c r="AG273" s="270"/>
      <c r="AH273" s="270"/>
    </row>
    <row r="274" spans="9:34" x14ac:dyDescent="0.15">
      <c r="I274" s="270"/>
      <c r="K274" s="270"/>
      <c r="M274" s="270"/>
      <c r="S274" s="270"/>
      <c r="T274" s="270"/>
      <c r="U274" s="270"/>
      <c r="V274" s="270"/>
      <c r="X274" s="270"/>
      <c r="AB274" s="270"/>
      <c r="AC274" s="270"/>
      <c r="AD274" s="270"/>
      <c r="AF274" s="270"/>
      <c r="AG274" s="270"/>
      <c r="AH274" s="270"/>
    </row>
    <row r="275" spans="9:34" x14ac:dyDescent="0.15">
      <c r="I275" s="270"/>
      <c r="K275" s="270"/>
      <c r="M275" s="270"/>
      <c r="S275" s="270"/>
      <c r="T275" s="270"/>
      <c r="U275" s="270"/>
      <c r="V275" s="270"/>
      <c r="X275" s="270"/>
      <c r="AB275" s="270"/>
      <c r="AC275" s="270"/>
      <c r="AD275" s="270"/>
      <c r="AF275" s="270"/>
      <c r="AG275" s="270"/>
      <c r="AH275" s="270"/>
    </row>
    <row r="276" spans="9:34" x14ac:dyDescent="0.15">
      <c r="I276" s="270"/>
      <c r="K276" s="270"/>
      <c r="M276" s="270"/>
      <c r="S276" s="270"/>
      <c r="T276" s="270"/>
      <c r="U276" s="270"/>
      <c r="V276" s="270"/>
      <c r="X276" s="270"/>
      <c r="AB276" s="270"/>
      <c r="AC276" s="270"/>
      <c r="AD276" s="270"/>
      <c r="AF276" s="270"/>
      <c r="AG276" s="270"/>
      <c r="AH276" s="270"/>
    </row>
    <row r="277" spans="9:34" x14ac:dyDescent="0.15">
      <c r="I277" s="270"/>
      <c r="K277" s="270"/>
      <c r="M277" s="270"/>
      <c r="S277" s="270"/>
      <c r="T277" s="270"/>
      <c r="U277" s="270"/>
      <c r="V277" s="270"/>
      <c r="X277" s="270"/>
      <c r="AB277" s="270"/>
      <c r="AC277" s="270"/>
      <c r="AD277" s="270"/>
      <c r="AF277" s="270"/>
      <c r="AG277" s="270"/>
      <c r="AH277" s="270"/>
    </row>
    <row r="278" spans="9:34" x14ac:dyDescent="0.15">
      <c r="I278" s="270"/>
      <c r="K278" s="270"/>
      <c r="M278" s="270"/>
      <c r="S278" s="270"/>
      <c r="T278" s="270"/>
      <c r="U278" s="270"/>
      <c r="V278" s="270"/>
      <c r="X278" s="270"/>
      <c r="AB278" s="270"/>
      <c r="AC278" s="270"/>
      <c r="AD278" s="270"/>
      <c r="AF278" s="270"/>
      <c r="AG278" s="270"/>
      <c r="AH278" s="270"/>
    </row>
    <row r="279" spans="9:34" x14ac:dyDescent="0.15">
      <c r="I279" s="270"/>
      <c r="K279" s="270"/>
      <c r="M279" s="270"/>
      <c r="S279" s="270"/>
      <c r="T279" s="270"/>
      <c r="U279" s="270"/>
      <c r="V279" s="270"/>
      <c r="X279" s="270"/>
      <c r="AB279" s="270"/>
      <c r="AC279" s="270"/>
      <c r="AD279" s="270"/>
      <c r="AF279" s="270"/>
      <c r="AG279" s="270"/>
      <c r="AH279" s="270"/>
    </row>
    <row r="280" spans="9:34" x14ac:dyDescent="0.15">
      <c r="I280" s="270"/>
      <c r="K280" s="270"/>
      <c r="M280" s="270"/>
      <c r="S280" s="270"/>
      <c r="T280" s="270"/>
      <c r="U280" s="270"/>
      <c r="V280" s="270"/>
      <c r="X280" s="270"/>
      <c r="AB280" s="270"/>
      <c r="AC280" s="270"/>
      <c r="AD280" s="270"/>
      <c r="AF280" s="270"/>
      <c r="AG280" s="270"/>
      <c r="AH280" s="270"/>
    </row>
    <row r="281" spans="9:34" x14ac:dyDescent="0.15">
      <c r="I281" s="270"/>
      <c r="K281" s="270"/>
      <c r="M281" s="270"/>
      <c r="S281" s="270"/>
      <c r="T281" s="270"/>
      <c r="U281" s="270"/>
      <c r="V281" s="270"/>
      <c r="X281" s="270"/>
      <c r="AB281" s="270"/>
      <c r="AC281" s="270"/>
      <c r="AD281" s="270"/>
      <c r="AF281" s="270"/>
      <c r="AG281" s="270"/>
      <c r="AH281" s="270"/>
    </row>
    <row r="282" spans="9:34" x14ac:dyDescent="0.15">
      <c r="I282" s="270"/>
      <c r="K282" s="270"/>
      <c r="M282" s="270"/>
      <c r="S282" s="270"/>
      <c r="T282" s="270"/>
      <c r="U282" s="270"/>
      <c r="V282" s="270"/>
      <c r="X282" s="270"/>
      <c r="AB282" s="270"/>
      <c r="AC282" s="270"/>
      <c r="AD282" s="270"/>
      <c r="AF282" s="270"/>
      <c r="AG282" s="270"/>
      <c r="AH282" s="270"/>
    </row>
    <row r="283" spans="9:34" x14ac:dyDescent="0.15">
      <c r="I283" s="270"/>
      <c r="K283" s="270"/>
      <c r="M283" s="270"/>
      <c r="S283" s="270"/>
      <c r="T283" s="270"/>
      <c r="U283" s="270"/>
      <c r="V283" s="270"/>
      <c r="X283" s="270"/>
      <c r="AB283" s="270"/>
      <c r="AC283" s="270"/>
      <c r="AD283" s="270"/>
      <c r="AF283" s="270"/>
      <c r="AG283" s="270"/>
      <c r="AH283" s="270"/>
    </row>
    <row r="284" spans="9:34" x14ac:dyDescent="0.15">
      <c r="I284" s="270"/>
      <c r="K284" s="270"/>
      <c r="M284" s="270"/>
      <c r="S284" s="270"/>
      <c r="T284" s="270"/>
      <c r="U284" s="270"/>
      <c r="V284" s="270"/>
      <c r="X284" s="270"/>
      <c r="AB284" s="270"/>
      <c r="AC284" s="270"/>
      <c r="AD284" s="270"/>
      <c r="AF284" s="270"/>
      <c r="AG284" s="270"/>
      <c r="AH284" s="270"/>
    </row>
    <row r="285" spans="9:34" x14ac:dyDescent="0.15">
      <c r="I285" s="270"/>
      <c r="K285" s="270"/>
      <c r="M285" s="270"/>
      <c r="S285" s="270"/>
      <c r="T285" s="270"/>
      <c r="U285" s="270"/>
      <c r="V285" s="270"/>
      <c r="X285" s="270"/>
      <c r="AB285" s="270"/>
      <c r="AC285" s="270"/>
      <c r="AD285" s="270"/>
      <c r="AF285" s="270"/>
      <c r="AG285" s="270"/>
      <c r="AH285" s="270"/>
    </row>
    <row r="286" spans="9:34" x14ac:dyDescent="0.15">
      <c r="I286" s="270"/>
      <c r="K286" s="270"/>
      <c r="M286" s="270"/>
      <c r="S286" s="270"/>
      <c r="T286" s="270"/>
      <c r="U286" s="270"/>
      <c r="V286" s="270"/>
      <c r="X286" s="270"/>
      <c r="AB286" s="270"/>
      <c r="AC286" s="270"/>
      <c r="AD286" s="270"/>
      <c r="AF286" s="270"/>
      <c r="AG286" s="270"/>
      <c r="AH286" s="270"/>
    </row>
    <row r="287" spans="9:34" x14ac:dyDescent="0.15">
      <c r="I287" s="270"/>
      <c r="K287" s="270"/>
      <c r="M287" s="270"/>
      <c r="S287" s="270"/>
      <c r="T287" s="270"/>
      <c r="U287" s="270"/>
      <c r="V287" s="270"/>
      <c r="X287" s="270"/>
      <c r="AB287" s="270"/>
      <c r="AC287" s="270"/>
      <c r="AD287" s="270"/>
      <c r="AF287" s="270"/>
      <c r="AG287" s="270"/>
      <c r="AH287" s="270"/>
    </row>
    <row r="288" spans="9:34" x14ac:dyDescent="0.15">
      <c r="I288" s="270"/>
      <c r="K288" s="270"/>
      <c r="M288" s="270"/>
      <c r="S288" s="270"/>
      <c r="T288" s="270"/>
      <c r="U288" s="270"/>
      <c r="V288" s="270"/>
      <c r="X288" s="270"/>
      <c r="AB288" s="270"/>
      <c r="AC288" s="270"/>
      <c r="AD288" s="270"/>
      <c r="AF288" s="270"/>
      <c r="AG288" s="270"/>
      <c r="AH288" s="270"/>
    </row>
    <row r="289" spans="9:34" x14ac:dyDescent="0.15">
      <c r="I289" s="270"/>
      <c r="K289" s="270"/>
      <c r="M289" s="270"/>
      <c r="S289" s="270"/>
      <c r="T289" s="270"/>
      <c r="U289" s="270"/>
      <c r="V289" s="270"/>
      <c r="X289" s="270"/>
      <c r="AB289" s="270"/>
      <c r="AC289" s="270"/>
      <c r="AD289" s="270"/>
      <c r="AF289" s="270"/>
      <c r="AG289" s="270"/>
      <c r="AH289" s="270"/>
    </row>
    <row r="290" spans="9:34" x14ac:dyDescent="0.15">
      <c r="I290" s="270"/>
      <c r="K290" s="270"/>
      <c r="M290" s="270"/>
      <c r="S290" s="270"/>
      <c r="T290" s="270"/>
      <c r="U290" s="270"/>
      <c r="V290" s="270"/>
      <c r="X290" s="270"/>
      <c r="AB290" s="270"/>
      <c r="AC290" s="270"/>
      <c r="AD290" s="270"/>
      <c r="AF290" s="270"/>
      <c r="AG290" s="270"/>
      <c r="AH290" s="270"/>
    </row>
    <row r="291" spans="9:34" x14ac:dyDescent="0.15">
      <c r="I291" s="270"/>
      <c r="K291" s="270"/>
      <c r="M291" s="270"/>
      <c r="S291" s="270"/>
      <c r="T291" s="270"/>
      <c r="U291" s="270"/>
      <c r="V291" s="270"/>
      <c r="X291" s="270"/>
      <c r="AB291" s="270"/>
      <c r="AC291" s="270"/>
      <c r="AD291" s="270"/>
      <c r="AF291" s="270"/>
      <c r="AG291" s="270"/>
      <c r="AH291" s="270"/>
    </row>
    <row r="292" spans="9:34" x14ac:dyDescent="0.15">
      <c r="I292" s="270"/>
      <c r="K292" s="270"/>
      <c r="M292" s="270"/>
      <c r="S292" s="270"/>
      <c r="T292" s="270"/>
      <c r="U292" s="270"/>
      <c r="V292" s="270"/>
      <c r="X292" s="270"/>
      <c r="AB292" s="270"/>
      <c r="AC292" s="270"/>
      <c r="AD292" s="270"/>
      <c r="AF292" s="270"/>
      <c r="AG292" s="270"/>
      <c r="AH292" s="270"/>
    </row>
    <row r="293" spans="9:34" x14ac:dyDescent="0.15">
      <c r="I293" s="270"/>
      <c r="K293" s="270"/>
      <c r="M293" s="270"/>
      <c r="S293" s="270"/>
      <c r="T293" s="270"/>
      <c r="U293" s="270"/>
      <c r="V293" s="270"/>
      <c r="X293" s="270"/>
      <c r="AB293" s="270"/>
      <c r="AC293" s="270"/>
      <c r="AD293" s="270"/>
      <c r="AF293" s="270"/>
      <c r="AG293" s="270"/>
      <c r="AH293" s="270"/>
    </row>
    <row r="294" spans="9:34" x14ac:dyDescent="0.15">
      <c r="I294" s="270"/>
      <c r="K294" s="270"/>
      <c r="M294" s="270"/>
      <c r="S294" s="270"/>
      <c r="T294" s="270"/>
      <c r="U294" s="270"/>
      <c r="V294" s="270"/>
      <c r="X294" s="270"/>
      <c r="AB294" s="270"/>
      <c r="AC294" s="270"/>
      <c r="AD294" s="270"/>
      <c r="AF294" s="270"/>
      <c r="AG294" s="270"/>
      <c r="AH294" s="270"/>
    </row>
    <row r="295" spans="9:34" x14ac:dyDescent="0.15">
      <c r="I295" s="270"/>
      <c r="K295" s="270"/>
      <c r="M295" s="270"/>
      <c r="S295" s="270"/>
      <c r="T295" s="270"/>
      <c r="U295" s="270"/>
      <c r="V295" s="270"/>
      <c r="X295" s="270"/>
      <c r="AB295" s="270"/>
      <c r="AC295" s="270"/>
      <c r="AD295" s="270"/>
      <c r="AF295" s="270"/>
      <c r="AG295" s="270"/>
      <c r="AH295" s="270"/>
    </row>
    <row r="296" spans="9:34" x14ac:dyDescent="0.15">
      <c r="I296" s="270"/>
      <c r="K296" s="270"/>
      <c r="M296" s="270"/>
      <c r="S296" s="270"/>
      <c r="T296" s="270"/>
      <c r="U296" s="270"/>
      <c r="V296" s="270"/>
      <c r="X296" s="270"/>
      <c r="AB296" s="270"/>
      <c r="AC296" s="270"/>
      <c r="AD296" s="270"/>
      <c r="AF296" s="270"/>
      <c r="AG296" s="270"/>
      <c r="AH296" s="270"/>
    </row>
    <row r="297" spans="9:34" x14ac:dyDescent="0.15">
      <c r="I297" s="270"/>
      <c r="K297" s="270"/>
      <c r="M297" s="270"/>
      <c r="S297" s="270"/>
      <c r="T297" s="270"/>
      <c r="U297" s="270"/>
      <c r="V297" s="270"/>
      <c r="X297" s="270"/>
      <c r="AB297" s="270"/>
      <c r="AC297" s="270"/>
      <c r="AD297" s="270"/>
      <c r="AF297" s="270"/>
      <c r="AG297" s="270"/>
      <c r="AH297" s="270"/>
    </row>
    <row r="298" spans="9:34" x14ac:dyDescent="0.15">
      <c r="I298" s="270"/>
      <c r="K298" s="270"/>
      <c r="M298" s="270"/>
      <c r="S298" s="270"/>
      <c r="T298" s="270"/>
      <c r="U298" s="270"/>
      <c r="V298" s="270"/>
      <c r="X298" s="270"/>
      <c r="AB298" s="270"/>
      <c r="AC298" s="270"/>
      <c r="AD298" s="270"/>
      <c r="AF298" s="270"/>
      <c r="AG298" s="270"/>
      <c r="AH298" s="270"/>
    </row>
    <row r="299" spans="9:34" x14ac:dyDescent="0.15">
      <c r="I299" s="270"/>
      <c r="K299" s="270"/>
      <c r="M299" s="270"/>
      <c r="S299" s="270"/>
      <c r="T299" s="270"/>
      <c r="U299" s="270"/>
      <c r="V299" s="270"/>
      <c r="X299" s="270"/>
      <c r="AB299" s="270"/>
      <c r="AC299" s="270"/>
      <c r="AD299" s="270"/>
      <c r="AF299" s="270"/>
      <c r="AG299" s="270"/>
      <c r="AH299" s="270"/>
    </row>
    <row r="300" spans="9:34" x14ac:dyDescent="0.15">
      <c r="I300" s="270"/>
      <c r="K300" s="270"/>
      <c r="M300" s="270"/>
      <c r="S300" s="270"/>
      <c r="T300" s="270"/>
      <c r="U300" s="270"/>
      <c r="V300" s="270"/>
      <c r="X300" s="270"/>
      <c r="AB300" s="270"/>
      <c r="AC300" s="270"/>
      <c r="AD300" s="270"/>
      <c r="AF300" s="270"/>
      <c r="AG300" s="270"/>
      <c r="AH300" s="270"/>
    </row>
    <row r="301" spans="9:34" x14ac:dyDescent="0.15">
      <c r="I301" s="270"/>
      <c r="K301" s="270"/>
      <c r="M301" s="270"/>
      <c r="S301" s="270"/>
      <c r="T301" s="270"/>
      <c r="U301" s="270"/>
      <c r="V301" s="270"/>
      <c r="X301" s="270"/>
      <c r="AB301" s="270"/>
      <c r="AC301" s="270"/>
      <c r="AD301" s="270"/>
      <c r="AF301" s="270"/>
      <c r="AG301" s="270"/>
      <c r="AH301" s="270"/>
    </row>
    <row r="302" spans="9:34" x14ac:dyDescent="0.15">
      <c r="I302" s="270"/>
      <c r="K302" s="270"/>
      <c r="M302" s="270"/>
      <c r="S302" s="270"/>
      <c r="T302" s="270"/>
      <c r="U302" s="270"/>
      <c r="V302" s="270"/>
      <c r="X302" s="270"/>
      <c r="AB302" s="270"/>
      <c r="AC302" s="270"/>
      <c r="AD302" s="270"/>
      <c r="AF302" s="270"/>
      <c r="AG302" s="270"/>
      <c r="AH302" s="270"/>
    </row>
    <row r="303" spans="9:34" x14ac:dyDescent="0.15">
      <c r="I303" s="270"/>
      <c r="K303" s="270"/>
      <c r="M303" s="270"/>
      <c r="S303" s="270"/>
      <c r="T303" s="270"/>
      <c r="U303" s="270"/>
      <c r="V303" s="270"/>
      <c r="X303" s="270"/>
      <c r="AB303" s="270"/>
      <c r="AC303" s="270"/>
      <c r="AD303" s="270"/>
      <c r="AF303" s="270"/>
      <c r="AG303" s="270"/>
      <c r="AH303" s="270"/>
    </row>
    <row r="304" spans="9:34" x14ac:dyDescent="0.15">
      <c r="I304" s="270"/>
      <c r="K304" s="270"/>
      <c r="M304" s="270"/>
      <c r="S304" s="270"/>
      <c r="T304" s="270"/>
      <c r="U304" s="270"/>
      <c r="V304" s="270"/>
      <c r="X304" s="270"/>
      <c r="AB304" s="270"/>
      <c r="AC304" s="270"/>
      <c r="AD304" s="270"/>
      <c r="AF304" s="270"/>
      <c r="AG304" s="270"/>
      <c r="AH304" s="270"/>
    </row>
    <row r="305" spans="9:34" x14ac:dyDescent="0.15">
      <c r="I305" s="270"/>
      <c r="K305" s="270"/>
      <c r="M305" s="270"/>
      <c r="S305" s="270"/>
      <c r="T305" s="270"/>
      <c r="U305" s="270"/>
      <c r="V305" s="270"/>
      <c r="X305" s="270"/>
      <c r="AB305" s="270"/>
      <c r="AC305" s="270"/>
      <c r="AD305" s="270"/>
      <c r="AF305" s="270"/>
      <c r="AG305" s="270"/>
      <c r="AH305" s="270"/>
    </row>
    <row r="306" spans="9:34" x14ac:dyDescent="0.15">
      <c r="I306" s="270"/>
      <c r="K306" s="270"/>
      <c r="M306" s="270"/>
      <c r="S306" s="270"/>
      <c r="T306" s="270"/>
      <c r="U306" s="270"/>
      <c r="V306" s="270"/>
      <c r="X306" s="270"/>
      <c r="AB306" s="270"/>
      <c r="AC306" s="270"/>
      <c r="AD306" s="270"/>
      <c r="AF306" s="270"/>
      <c r="AG306" s="270"/>
      <c r="AH306" s="270"/>
    </row>
    <row r="307" spans="9:34" x14ac:dyDescent="0.15">
      <c r="I307" s="270"/>
      <c r="K307" s="270"/>
      <c r="M307" s="270"/>
      <c r="S307" s="270"/>
      <c r="T307" s="270"/>
      <c r="U307" s="270"/>
      <c r="V307" s="270"/>
      <c r="X307" s="270"/>
      <c r="AB307" s="270"/>
      <c r="AC307" s="270"/>
      <c r="AD307" s="270"/>
      <c r="AF307" s="270"/>
      <c r="AG307" s="270"/>
      <c r="AH307" s="270"/>
    </row>
  </sheetData>
  <mergeCells count="36">
    <mergeCell ref="S6:AJ6"/>
    <mergeCell ref="O23:P23"/>
    <mergeCell ref="O35:P35"/>
    <mergeCell ref="B34:G34"/>
    <mergeCell ref="B35:G35"/>
    <mergeCell ref="I35:J35"/>
    <mergeCell ref="K35:L35"/>
    <mergeCell ref="M35:N35"/>
    <mergeCell ref="B23:G24"/>
    <mergeCell ref="I23:J23"/>
    <mergeCell ref="K23:L23"/>
    <mergeCell ref="M23:N23"/>
    <mergeCell ref="B7:B8"/>
    <mergeCell ref="C7:C8"/>
    <mergeCell ref="D7:D8"/>
    <mergeCell ref="E7:E8"/>
    <mergeCell ref="F7:F8"/>
    <mergeCell ref="G7:G8"/>
    <mergeCell ref="S35:U36"/>
    <mergeCell ref="S34:V34"/>
    <mergeCell ref="U7:X7"/>
    <mergeCell ref="I7:J7"/>
    <mergeCell ref="K7:L7"/>
    <mergeCell ref="M7:N7"/>
    <mergeCell ref="B20:G20"/>
    <mergeCell ref="S7:T7"/>
    <mergeCell ref="V35:W35"/>
    <mergeCell ref="X35:Y35"/>
    <mergeCell ref="Y7:AB7"/>
    <mergeCell ref="AG23:AJ23"/>
    <mergeCell ref="AC7:AF7"/>
    <mergeCell ref="O7:P7"/>
    <mergeCell ref="U23:X23"/>
    <mergeCell ref="Y23:AB23"/>
    <mergeCell ref="AC23:AF23"/>
    <mergeCell ref="AG7:AJ7"/>
  </mergeCells>
  <conditionalFormatting sqref="X9:X18">
    <cfRule type="containsText" dxfId="9" priority="8" operator="containsText" text="ERROR">
      <formula>NOT(ISERROR(SEARCH("ERROR",X9)))</formula>
    </cfRule>
  </conditionalFormatting>
  <conditionalFormatting sqref="AB9:AB18">
    <cfRule type="containsText" dxfId="8" priority="7" operator="containsText" text="ERROR">
      <formula>NOT(ISERROR(SEARCH("ERROR",AB9)))</formula>
    </cfRule>
  </conditionalFormatting>
  <conditionalFormatting sqref="AF9:AF18">
    <cfRule type="containsText" dxfId="7" priority="6" operator="containsText" text="ERROR">
      <formula>NOT(ISERROR(SEARCH("ERROR",AF9)))</formula>
    </cfRule>
  </conditionalFormatting>
  <conditionalFormatting sqref="AJ9:AJ18">
    <cfRule type="containsText" dxfId="6" priority="5" operator="containsText" text="ERROR">
      <formula>NOT(ISERROR(SEARCH("ERROR",AJ9)))</formula>
    </cfRule>
  </conditionalFormatting>
  <conditionalFormatting sqref="X25:X32">
    <cfRule type="containsText" dxfId="5" priority="4" operator="containsText" text="ERROR">
      <formula>NOT(ISERROR(SEARCH("ERROR",X25)))</formula>
    </cfRule>
  </conditionalFormatting>
  <conditionalFormatting sqref="AB25:AB32">
    <cfRule type="containsText" dxfId="4" priority="3" operator="containsText" text="ERROR">
      <formula>NOT(ISERROR(SEARCH("ERROR",AB25)))</formula>
    </cfRule>
  </conditionalFormatting>
  <conditionalFormatting sqref="AF25:AF32">
    <cfRule type="containsText" dxfId="3" priority="2" operator="containsText" text="ERROR">
      <formula>NOT(ISERROR(SEARCH("ERROR",AF25)))</formula>
    </cfRule>
  </conditionalFormatting>
  <conditionalFormatting sqref="AJ25:AJ32">
    <cfRule type="containsText" dxfId="2" priority="1" operator="containsText" text="ERROR">
      <formula>NOT(ISERROR(SEARCH("ERROR",AJ25)))</formula>
    </cfRule>
  </conditionalFormatting>
  <dataValidations count="1">
    <dataValidation type="list" allowBlank="1" showInputMessage="1" showErrorMessage="1" sqref="H9:H18" xr:uid="{3C0D446E-2EDF-4FA8-90BF-C08848B41B5B}">
      <formula1>"Remuneración Única, Incentivo"</formula1>
    </dataValidation>
  </dataValidations>
  <pageMargins left="0.7" right="0.7" top="0.75" bottom="0.75" header="0.3" footer="0.3"/>
  <pageSetup scale="60" orientation="landscape" r:id="rId1"/>
  <colBreaks count="1" manualBreakCount="1">
    <brk id="18" max="1048575" man="1"/>
  </colBreaks>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28"/>
  <sheetViews>
    <sheetView view="pageBreakPreview" zoomScale="90" zoomScaleNormal="100" zoomScaleSheetLayoutView="90" workbookViewId="0">
      <selection activeCell="C10" sqref="C10:M10"/>
    </sheetView>
  </sheetViews>
  <sheetFormatPr baseColWidth="10" defaultColWidth="11.42578125" defaultRowHeight="11.25" x14ac:dyDescent="0.15"/>
  <cols>
    <col min="1" max="1" width="1.28515625" style="17" customWidth="1"/>
    <col min="2" max="2" width="39" style="17" customWidth="1"/>
    <col min="3" max="3" width="13.140625" style="17" customWidth="1"/>
    <col min="4" max="10" width="13.140625" style="34" customWidth="1"/>
    <col min="11" max="12" width="13.140625" style="35" customWidth="1"/>
    <col min="13" max="13" width="15.42578125" style="35" customWidth="1"/>
    <col min="14" max="14" width="2" style="3" customWidth="1"/>
    <col min="15" max="16384" width="11.42578125" style="17"/>
  </cols>
  <sheetData>
    <row r="1" spans="1:14" s="2" customFormat="1" ht="26.25" customHeight="1" x14ac:dyDescent="0.15">
      <c r="A1" s="1"/>
      <c r="B1" s="311" t="s">
        <v>76</v>
      </c>
      <c r="C1" s="311"/>
      <c r="D1" s="311"/>
      <c r="E1" s="311"/>
      <c r="F1" s="311"/>
      <c r="G1" s="311"/>
      <c r="H1" s="311"/>
      <c r="I1" s="311"/>
      <c r="J1" s="311"/>
      <c r="K1" s="311"/>
      <c r="L1" s="311"/>
      <c r="M1" s="311"/>
    </row>
    <row r="2" spans="1:14" s="8" customFormat="1" ht="12.75" customHeight="1" x14ac:dyDescent="0.15">
      <c r="A2" s="3"/>
      <c r="B2" s="4"/>
      <c r="C2" s="4"/>
      <c r="D2" s="5"/>
      <c r="E2" s="6"/>
      <c r="F2" s="6"/>
      <c r="G2" s="6"/>
      <c r="H2" s="6"/>
      <c r="I2" s="6"/>
      <c r="J2" s="6"/>
      <c r="K2" s="7"/>
      <c r="L2" s="7"/>
      <c r="M2" s="7"/>
    </row>
    <row r="3" spans="1:14" s="14" customFormat="1" ht="20.100000000000001" customHeight="1" x14ac:dyDescent="0.25">
      <c r="A3" s="9"/>
      <c r="B3" s="10" t="s">
        <v>2</v>
      </c>
      <c r="C3" s="392">
        <f>+'2. ANID BUDGET (USD)'!C3</f>
        <v>0</v>
      </c>
      <c r="D3" s="393"/>
      <c r="E3" s="393"/>
      <c r="F3" s="393"/>
      <c r="G3" s="393"/>
      <c r="H3" s="393"/>
      <c r="I3" s="393"/>
      <c r="J3" s="393"/>
      <c r="K3" s="393"/>
      <c r="L3" s="393"/>
      <c r="M3" s="394"/>
      <c r="N3" s="13"/>
    </row>
    <row r="4" spans="1:14" s="14" customFormat="1" ht="20.100000000000001" customHeight="1" x14ac:dyDescent="0.25">
      <c r="A4" s="9"/>
      <c r="B4" s="10" t="s">
        <v>0</v>
      </c>
      <c r="C4" s="392">
        <f>+'2. ANID BUDGET (USD)'!C4</f>
        <v>0</v>
      </c>
      <c r="D4" s="393"/>
      <c r="E4" s="393"/>
      <c r="F4" s="393"/>
      <c r="G4" s="393"/>
      <c r="H4" s="393"/>
      <c r="I4" s="393"/>
      <c r="J4" s="393"/>
      <c r="K4" s="393"/>
      <c r="L4" s="393"/>
      <c r="M4" s="394"/>
      <c r="N4" s="13"/>
    </row>
    <row r="5" spans="1:14" s="14" customFormat="1" ht="20.100000000000001" customHeight="1" x14ac:dyDescent="0.25">
      <c r="A5" s="9"/>
      <c r="B5" s="117" t="s">
        <v>38</v>
      </c>
      <c r="C5" s="392">
        <f>+'2. ANID BUDGET (USD)'!C5</f>
        <v>0</v>
      </c>
      <c r="D5" s="393"/>
      <c r="E5" s="393"/>
      <c r="F5" s="393"/>
      <c r="G5" s="393"/>
      <c r="H5" s="393"/>
      <c r="I5" s="393"/>
      <c r="J5" s="393"/>
      <c r="K5" s="393"/>
      <c r="L5" s="393"/>
      <c r="M5" s="394"/>
      <c r="N5" s="13"/>
    </row>
    <row r="6" spans="1:14" s="14" customFormat="1" ht="20.100000000000001" customHeight="1" x14ac:dyDescent="0.25">
      <c r="A6" s="9"/>
      <c r="B6" s="117" t="s">
        <v>62</v>
      </c>
      <c r="C6" s="395">
        <f>+'2. ANID BUDGET (USD)'!C10</f>
        <v>0</v>
      </c>
      <c r="D6" s="396"/>
      <c r="E6" s="396"/>
      <c r="F6" s="396"/>
      <c r="G6" s="396"/>
      <c r="H6" s="396"/>
      <c r="I6" s="396"/>
      <c r="J6" s="396"/>
      <c r="K6" s="396"/>
      <c r="L6" s="396"/>
      <c r="M6" s="397"/>
      <c r="N6" s="13"/>
    </row>
    <row r="7" spans="1:14" ht="6" customHeight="1" x14ac:dyDescent="0.15">
      <c r="A7" s="3"/>
      <c r="B7" s="15"/>
      <c r="C7" s="15"/>
      <c r="D7" s="16"/>
      <c r="E7" s="16"/>
      <c r="F7" s="16"/>
      <c r="G7" s="16"/>
      <c r="H7" s="16"/>
      <c r="I7" s="16"/>
      <c r="J7" s="16"/>
      <c r="K7" s="1"/>
      <c r="L7" s="1"/>
      <c r="M7" s="1"/>
    </row>
    <row r="8" spans="1:14" ht="24.95" customHeight="1" x14ac:dyDescent="0.15">
      <c r="A8" s="3"/>
      <c r="B8" s="128" t="s">
        <v>79</v>
      </c>
      <c r="C8" s="129"/>
      <c r="D8" s="129">
        <f>+'3. TOTAL FINANC CONTRIB (USD) '!D12</f>
        <v>880</v>
      </c>
      <c r="E8" s="130" t="s">
        <v>80</v>
      </c>
      <c r="F8" s="16"/>
      <c r="G8" s="16"/>
      <c r="H8" s="16"/>
      <c r="I8" s="16"/>
      <c r="J8" s="16"/>
      <c r="K8" s="1"/>
      <c r="L8" s="1"/>
      <c r="M8" s="1"/>
    </row>
    <row r="9" spans="1:14" ht="5.0999999999999996" customHeight="1" x14ac:dyDescent="0.15">
      <c r="A9" s="3"/>
      <c r="B9" s="15"/>
      <c r="C9" s="15"/>
      <c r="D9" s="16"/>
      <c r="E9" s="16"/>
      <c r="F9" s="16"/>
      <c r="G9" s="16"/>
      <c r="H9" s="16"/>
      <c r="I9" s="16"/>
      <c r="J9" s="16"/>
      <c r="K9" s="1"/>
      <c r="L9" s="1"/>
      <c r="M9" s="1"/>
    </row>
    <row r="10" spans="1:14" ht="17.25" customHeight="1" x14ac:dyDescent="0.15">
      <c r="A10" s="3"/>
      <c r="B10" s="56" t="s">
        <v>89</v>
      </c>
      <c r="C10" s="1"/>
      <c r="D10" s="16"/>
      <c r="E10" s="16"/>
      <c r="F10" s="16"/>
      <c r="G10" s="16"/>
      <c r="H10" s="16"/>
      <c r="I10" s="16"/>
      <c r="J10" s="16"/>
      <c r="K10" s="1"/>
      <c r="L10" s="1"/>
      <c r="M10" s="1"/>
    </row>
    <row r="11" spans="1:14" s="18" customFormat="1" ht="20.25" customHeight="1" x14ac:dyDescent="0.25">
      <c r="A11" s="9"/>
      <c r="B11" s="408" t="s">
        <v>40</v>
      </c>
      <c r="C11" s="399" t="s">
        <v>3</v>
      </c>
      <c r="D11" s="400"/>
      <c r="E11" s="400"/>
      <c r="F11" s="400"/>
      <c r="G11" s="400"/>
      <c r="H11" s="400"/>
      <c r="I11" s="400"/>
      <c r="J11" s="400"/>
      <c r="K11" s="400"/>
      <c r="L11" s="400"/>
      <c r="M11" s="401"/>
      <c r="N11" s="9"/>
    </row>
    <row r="12" spans="1:14" s="18" customFormat="1" ht="27" customHeight="1" x14ac:dyDescent="0.25">
      <c r="A12" s="9"/>
      <c r="B12" s="409"/>
      <c r="C12" s="388" t="s">
        <v>7</v>
      </c>
      <c r="D12" s="389"/>
      <c r="E12" s="388" t="s">
        <v>8</v>
      </c>
      <c r="F12" s="389"/>
      <c r="G12" s="388" t="s">
        <v>9</v>
      </c>
      <c r="H12" s="389"/>
      <c r="I12" s="388" t="s">
        <v>106</v>
      </c>
      <c r="J12" s="389"/>
      <c r="K12" s="388" t="s">
        <v>1</v>
      </c>
      <c r="L12" s="389"/>
      <c r="M12" s="390" t="s">
        <v>1</v>
      </c>
      <c r="N12" s="9"/>
    </row>
    <row r="13" spans="1:14" s="18" customFormat="1" ht="22.5" x14ac:dyDescent="0.25">
      <c r="A13" s="9"/>
      <c r="B13" s="410"/>
      <c r="C13" s="21" t="s">
        <v>4</v>
      </c>
      <c r="D13" s="22" t="s">
        <v>5</v>
      </c>
      <c r="E13" s="21" t="s">
        <v>4</v>
      </c>
      <c r="F13" s="22" t="s">
        <v>5</v>
      </c>
      <c r="G13" s="21" t="s">
        <v>4</v>
      </c>
      <c r="H13" s="22" t="s">
        <v>5</v>
      </c>
      <c r="I13" s="21" t="s">
        <v>4</v>
      </c>
      <c r="J13" s="22" t="s">
        <v>5</v>
      </c>
      <c r="K13" s="21" t="s">
        <v>4</v>
      </c>
      <c r="L13" s="22" t="s">
        <v>5</v>
      </c>
      <c r="M13" s="391"/>
      <c r="N13" s="9"/>
    </row>
    <row r="14" spans="1:14" s="25" customFormat="1" ht="30" customHeight="1" x14ac:dyDescent="0.25">
      <c r="B14" s="23" t="s">
        <v>12</v>
      </c>
      <c r="C14" s="199">
        <f t="shared" ref="C14:M14" si="0">SUM(C15:C22)</f>
        <v>0</v>
      </c>
      <c r="D14" s="199">
        <f t="shared" si="0"/>
        <v>0</v>
      </c>
      <c r="E14" s="199">
        <f t="shared" si="0"/>
        <v>0</v>
      </c>
      <c r="F14" s="199">
        <f t="shared" si="0"/>
        <v>0</v>
      </c>
      <c r="G14" s="199">
        <f t="shared" si="0"/>
        <v>0</v>
      </c>
      <c r="H14" s="199">
        <f t="shared" si="0"/>
        <v>0</v>
      </c>
      <c r="I14" s="199">
        <f t="shared" ref="I14:J14" si="1">SUM(I15:I22)</f>
        <v>0</v>
      </c>
      <c r="J14" s="199">
        <f t="shared" si="1"/>
        <v>0</v>
      </c>
      <c r="K14" s="199">
        <f t="shared" si="0"/>
        <v>0</v>
      </c>
      <c r="L14" s="199">
        <f t="shared" si="0"/>
        <v>0</v>
      </c>
      <c r="M14" s="199">
        <f t="shared" si="0"/>
        <v>0</v>
      </c>
      <c r="N14" s="24"/>
    </row>
    <row r="15" spans="1:14" s="25" customFormat="1" ht="30" customHeight="1" x14ac:dyDescent="0.25">
      <c r="B15" s="30" t="s">
        <v>13</v>
      </c>
      <c r="C15" s="200">
        <f>+'3.2. ASSOC INST5 (M$)'!C14/'3.2. ASSOC INST5 (USD)'!$D$8</f>
        <v>0</v>
      </c>
      <c r="D15" s="200">
        <f>+'3.2. ASSOC INST5 (M$)'!D14/'3.2. ASSOC INST5 (USD)'!$D$8</f>
        <v>0</v>
      </c>
      <c r="E15" s="200">
        <f>+'3.2. ASSOC INST5 (M$)'!E14/'3.2. ASSOC INST5 (USD)'!$D$8</f>
        <v>0</v>
      </c>
      <c r="F15" s="200">
        <f>+'3.2. ASSOC INST5 (M$)'!F14/'3.2. ASSOC INST5 (USD)'!$D$8</f>
        <v>0</v>
      </c>
      <c r="G15" s="200">
        <f>+'3.2. ASSOC INST5 (M$)'!G14/'3.2. ASSOC INST5 (USD)'!$D$8</f>
        <v>0</v>
      </c>
      <c r="H15" s="200">
        <f>+'3.2. ASSOC INST5 (M$)'!H14/'3.2. ASSOC INST5 (USD)'!$D$8</f>
        <v>0</v>
      </c>
      <c r="I15" s="200">
        <f>+'3.2. ASSOC INST5 (M$)'!I14/'3.2. ASSOC INST5 (USD)'!$D$8</f>
        <v>0</v>
      </c>
      <c r="J15" s="200">
        <f>+'3.2. ASSOC INST5 (M$)'!J14/'3.2. ASSOC INST5 (USD)'!$D$8</f>
        <v>0</v>
      </c>
      <c r="K15" s="201">
        <f>+C15+E15+G15+I15</f>
        <v>0</v>
      </c>
      <c r="L15" s="201">
        <f>+D15+F15+H15+J15</f>
        <v>0</v>
      </c>
      <c r="M15" s="201">
        <f t="shared" ref="M15:M22" si="2">+K15+L15</f>
        <v>0</v>
      </c>
      <c r="N15" s="24"/>
    </row>
    <row r="16" spans="1:14" s="25" customFormat="1" ht="30" customHeight="1" x14ac:dyDescent="0.25">
      <c r="B16" s="30" t="str">
        <f>+'2.1 PERSONNEL (USD)'!B22</f>
        <v xml:space="preserve">Postdocs </v>
      </c>
      <c r="C16" s="200">
        <f>+'3.2. ASSOC INST5 (M$)'!C15/'3.2. ASSOC INST5 (USD)'!$D$8</f>
        <v>0</v>
      </c>
      <c r="D16" s="200">
        <f>+'3.2. ASSOC INST5 (M$)'!D15/'3.2. ASSOC INST5 (USD)'!$D$8</f>
        <v>0</v>
      </c>
      <c r="E16" s="200">
        <f>+'3.2. ASSOC INST5 (M$)'!E15/'3.2. ASSOC INST5 (USD)'!$D$8</f>
        <v>0</v>
      </c>
      <c r="F16" s="200">
        <f>+'3.2. ASSOC INST5 (M$)'!F15/'3.2. ASSOC INST5 (USD)'!$D$8</f>
        <v>0</v>
      </c>
      <c r="G16" s="200">
        <f>+'3.2. ASSOC INST5 (M$)'!G15/'3.2. ASSOC INST5 (USD)'!$D$8</f>
        <v>0</v>
      </c>
      <c r="H16" s="200">
        <f>+'3.2. ASSOC INST5 (M$)'!H15/'3.2. ASSOC INST5 (USD)'!$D$8</f>
        <v>0</v>
      </c>
      <c r="I16" s="200">
        <f>+'3.2. ASSOC INST5 (M$)'!I15/'3.2. ASSOC INST5 (USD)'!$D$8</f>
        <v>0</v>
      </c>
      <c r="J16" s="200">
        <f>+'3.2. ASSOC INST5 (M$)'!J15/'3.2. ASSOC INST5 (USD)'!$D$8</f>
        <v>0</v>
      </c>
      <c r="K16" s="201">
        <f t="shared" ref="K16:K27" si="3">+C16+E16+G16+I16</f>
        <v>0</v>
      </c>
      <c r="L16" s="201">
        <f t="shared" ref="L16:L27" si="4">+D16+F16+H16+J16</f>
        <v>0</v>
      </c>
      <c r="M16" s="202">
        <f t="shared" si="2"/>
        <v>0</v>
      </c>
      <c r="N16" s="24"/>
    </row>
    <row r="17" spans="2:14" s="25" customFormat="1" ht="30" customHeight="1" x14ac:dyDescent="0.25">
      <c r="B17" s="30" t="str">
        <f>+'2.1 PERSONNEL (USD)'!B23</f>
        <v>Phd Thesis Students</v>
      </c>
      <c r="C17" s="200">
        <f>+'3.2. ASSOC INST5 (M$)'!C16/'3.2. ASSOC INST5 (USD)'!$D$8</f>
        <v>0</v>
      </c>
      <c r="D17" s="200">
        <f>+'3.2. ASSOC INST5 (M$)'!D16/'3.2. ASSOC INST5 (USD)'!$D$8</f>
        <v>0</v>
      </c>
      <c r="E17" s="200">
        <f>+'3.2. ASSOC INST5 (M$)'!E16/'3.2. ASSOC INST5 (USD)'!$D$8</f>
        <v>0</v>
      </c>
      <c r="F17" s="200">
        <f>+'3.2. ASSOC INST5 (M$)'!F16/'3.2. ASSOC INST5 (USD)'!$D$8</f>
        <v>0</v>
      </c>
      <c r="G17" s="200">
        <f>+'3.2. ASSOC INST5 (M$)'!G16/'3.2. ASSOC INST5 (USD)'!$D$8</f>
        <v>0</v>
      </c>
      <c r="H17" s="200">
        <f>+'3.2. ASSOC INST5 (M$)'!H16/'3.2. ASSOC INST5 (USD)'!$D$8</f>
        <v>0</v>
      </c>
      <c r="I17" s="200">
        <f>+'3.2. ASSOC INST5 (M$)'!I16/'3.2. ASSOC INST5 (USD)'!$D$8</f>
        <v>0</v>
      </c>
      <c r="J17" s="200">
        <f>+'3.2. ASSOC INST5 (M$)'!J16/'3.2. ASSOC INST5 (USD)'!$D$8</f>
        <v>0</v>
      </c>
      <c r="K17" s="201">
        <f t="shared" si="3"/>
        <v>0</v>
      </c>
      <c r="L17" s="201">
        <f t="shared" si="4"/>
        <v>0</v>
      </c>
      <c r="M17" s="202">
        <f t="shared" si="2"/>
        <v>0</v>
      </c>
      <c r="N17" s="24"/>
    </row>
    <row r="18" spans="2:14" s="25" customFormat="1" ht="30" customHeight="1" x14ac:dyDescent="0.25">
      <c r="B18" s="30" t="str">
        <f>+'2.1 PERSONNEL (USD)'!B24</f>
        <v>Master Thesis Students</v>
      </c>
      <c r="C18" s="200">
        <f>+'3.2. ASSOC INST5 (M$)'!C17/'3.2. ASSOC INST5 (USD)'!$D$8</f>
        <v>0</v>
      </c>
      <c r="D18" s="200">
        <f>+'3.2. ASSOC INST5 (M$)'!D17/'3.2. ASSOC INST5 (USD)'!$D$8</f>
        <v>0</v>
      </c>
      <c r="E18" s="200">
        <f>+'3.2. ASSOC INST5 (M$)'!E17/'3.2. ASSOC INST5 (USD)'!$D$8</f>
        <v>0</v>
      </c>
      <c r="F18" s="200">
        <f>+'3.2. ASSOC INST5 (M$)'!F17/'3.2. ASSOC INST5 (USD)'!$D$8</f>
        <v>0</v>
      </c>
      <c r="G18" s="200">
        <f>+'3.2. ASSOC INST5 (M$)'!G17/'3.2. ASSOC INST5 (USD)'!$D$8</f>
        <v>0</v>
      </c>
      <c r="H18" s="200">
        <f>+'3.2. ASSOC INST5 (M$)'!H17/'3.2. ASSOC INST5 (USD)'!$D$8</f>
        <v>0</v>
      </c>
      <c r="I18" s="200">
        <f>+'3.2. ASSOC INST5 (M$)'!I17/'3.2. ASSOC INST5 (USD)'!$D$8</f>
        <v>0</v>
      </c>
      <c r="J18" s="200">
        <f>+'3.2. ASSOC INST5 (M$)'!J17/'3.2. ASSOC INST5 (USD)'!$D$8</f>
        <v>0</v>
      </c>
      <c r="K18" s="201">
        <f t="shared" si="3"/>
        <v>0</v>
      </c>
      <c r="L18" s="201">
        <f t="shared" si="4"/>
        <v>0</v>
      </c>
      <c r="M18" s="202">
        <f t="shared" ref="M18" si="5">+K18+L18</f>
        <v>0</v>
      </c>
      <c r="N18" s="24"/>
    </row>
    <row r="19" spans="2:14" s="25" customFormat="1" ht="30" customHeight="1" x14ac:dyDescent="0.25">
      <c r="B19" s="30" t="str">
        <f>+'2.1 PERSONNEL (USD)'!B25</f>
        <v>Undergraduated Thesis Students</v>
      </c>
      <c r="C19" s="200">
        <f>+'3.2. ASSOC INST5 (M$)'!C18/'3.2. ASSOC INST5 (USD)'!$D$8</f>
        <v>0</v>
      </c>
      <c r="D19" s="200">
        <f>+'3.2. ASSOC INST5 (M$)'!D18/'3.2. ASSOC INST5 (USD)'!$D$8</f>
        <v>0</v>
      </c>
      <c r="E19" s="200">
        <f>+'3.2. ASSOC INST5 (M$)'!E18/'3.2. ASSOC INST5 (USD)'!$D$8</f>
        <v>0</v>
      </c>
      <c r="F19" s="200">
        <f>+'3.2. ASSOC INST5 (M$)'!F18/'3.2. ASSOC INST5 (USD)'!$D$8</f>
        <v>0</v>
      </c>
      <c r="G19" s="200">
        <f>+'3.2. ASSOC INST5 (M$)'!G18/'3.2. ASSOC INST5 (USD)'!$D$8</f>
        <v>0</v>
      </c>
      <c r="H19" s="200">
        <f>+'3.2. ASSOC INST5 (M$)'!H18/'3.2. ASSOC INST5 (USD)'!$D$8</f>
        <v>0</v>
      </c>
      <c r="I19" s="200">
        <f>+'3.2. ASSOC INST5 (M$)'!I18/'3.2. ASSOC INST5 (USD)'!$D$8</f>
        <v>0</v>
      </c>
      <c r="J19" s="200">
        <f>+'3.2. ASSOC INST5 (M$)'!J18/'3.2. ASSOC INST5 (USD)'!$D$8</f>
        <v>0</v>
      </c>
      <c r="K19" s="201">
        <f t="shared" si="3"/>
        <v>0</v>
      </c>
      <c r="L19" s="201">
        <f t="shared" si="4"/>
        <v>0</v>
      </c>
      <c r="M19" s="202">
        <f t="shared" si="2"/>
        <v>0</v>
      </c>
      <c r="N19" s="24"/>
    </row>
    <row r="20" spans="2:14" s="25" customFormat="1" ht="30" customHeight="1" x14ac:dyDescent="0.25">
      <c r="B20" s="30" t="str">
        <f>+'2.1 PERSONNEL (USD)'!B27</f>
        <v>Professionals and Technicians</v>
      </c>
      <c r="C20" s="200">
        <f>+'3.2. ASSOC INST5 (M$)'!C19/'3.2. ASSOC INST5 (USD)'!$D$8</f>
        <v>0</v>
      </c>
      <c r="D20" s="200">
        <f>+'3.2. ASSOC INST5 (M$)'!D19/'3.2. ASSOC INST5 (USD)'!$D$8</f>
        <v>0</v>
      </c>
      <c r="E20" s="200">
        <f>+'3.2. ASSOC INST5 (M$)'!E19/'3.2. ASSOC INST5 (USD)'!$D$8</f>
        <v>0</v>
      </c>
      <c r="F20" s="200">
        <f>+'3.2. ASSOC INST5 (M$)'!F19/'3.2. ASSOC INST5 (USD)'!$D$8</f>
        <v>0</v>
      </c>
      <c r="G20" s="200">
        <f>+'3.2. ASSOC INST5 (M$)'!G19/'3.2. ASSOC INST5 (USD)'!$D$8</f>
        <v>0</v>
      </c>
      <c r="H20" s="200">
        <f>+'3.2. ASSOC INST5 (M$)'!H19/'3.2. ASSOC INST5 (USD)'!$D$8</f>
        <v>0</v>
      </c>
      <c r="I20" s="200">
        <f>+'3.2. ASSOC INST5 (M$)'!I19/'3.2. ASSOC INST5 (USD)'!$D$8</f>
        <v>0</v>
      </c>
      <c r="J20" s="200">
        <f>+'3.2. ASSOC INST5 (M$)'!J19/'3.2. ASSOC INST5 (USD)'!$D$8</f>
        <v>0</v>
      </c>
      <c r="K20" s="201">
        <f t="shared" si="3"/>
        <v>0</v>
      </c>
      <c r="L20" s="201">
        <f t="shared" si="4"/>
        <v>0</v>
      </c>
      <c r="M20" s="202">
        <f t="shared" si="2"/>
        <v>0</v>
      </c>
      <c r="N20" s="24"/>
    </row>
    <row r="21" spans="2:14" s="25" customFormat="1" ht="30" customHeight="1" x14ac:dyDescent="0.25">
      <c r="B21" s="30" t="str">
        <f>+'2.1 PERSONNEL (USD)'!B28</f>
        <v>Project Administrative Staff</v>
      </c>
      <c r="C21" s="200">
        <f>+'3.2. ASSOC INST5 (M$)'!C20/'3.2. ASSOC INST5 (USD)'!$D$8</f>
        <v>0</v>
      </c>
      <c r="D21" s="200">
        <f>+'3.2. ASSOC INST5 (M$)'!D20/'3.2. ASSOC INST5 (USD)'!$D$8</f>
        <v>0</v>
      </c>
      <c r="E21" s="200">
        <f>+'3.2. ASSOC INST5 (M$)'!E20/'3.2. ASSOC INST5 (USD)'!$D$8</f>
        <v>0</v>
      </c>
      <c r="F21" s="200">
        <f>+'3.2. ASSOC INST5 (M$)'!F20/'3.2. ASSOC INST5 (USD)'!$D$8</f>
        <v>0</v>
      </c>
      <c r="G21" s="200">
        <f>+'3.2. ASSOC INST5 (M$)'!G20/'3.2. ASSOC INST5 (USD)'!$D$8</f>
        <v>0</v>
      </c>
      <c r="H21" s="200">
        <f>+'3.2. ASSOC INST5 (M$)'!H20/'3.2. ASSOC INST5 (USD)'!$D$8</f>
        <v>0</v>
      </c>
      <c r="I21" s="200">
        <f>+'3.2. ASSOC INST5 (M$)'!I20/'3.2. ASSOC INST5 (USD)'!$D$8</f>
        <v>0</v>
      </c>
      <c r="J21" s="200">
        <f>+'3.2. ASSOC INST5 (M$)'!J20/'3.2. ASSOC INST5 (USD)'!$D$8</f>
        <v>0</v>
      </c>
      <c r="K21" s="201">
        <f t="shared" si="3"/>
        <v>0</v>
      </c>
      <c r="L21" s="201">
        <f t="shared" si="4"/>
        <v>0</v>
      </c>
      <c r="M21" s="202">
        <f t="shared" si="2"/>
        <v>0</v>
      </c>
      <c r="N21" s="24"/>
    </row>
    <row r="22" spans="2:14" s="25" customFormat="1" ht="30" customHeight="1" x14ac:dyDescent="0.25">
      <c r="B22" s="30" t="str">
        <f>+'2.1 PERSONNEL (USD)'!B29</f>
        <v>Research Assistants</v>
      </c>
      <c r="C22" s="200">
        <f>+'3.2. ASSOC INST5 (M$)'!C21/'3.2. ASSOC INST5 (USD)'!$D$8</f>
        <v>0</v>
      </c>
      <c r="D22" s="200">
        <f>+'3.2. ASSOC INST5 (M$)'!D21/'3.2. ASSOC INST5 (USD)'!$D$8</f>
        <v>0</v>
      </c>
      <c r="E22" s="200">
        <f>+'3.2. ASSOC INST5 (M$)'!E21/'3.2. ASSOC INST5 (USD)'!$D$8</f>
        <v>0</v>
      </c>
      <c r="F22" s="200">
        <f>+'3.2. ASSOC INST5 (M$)'!F21/'3.2. ASSOC INST5 (USD)'!$D$8</f>
        <v>0</v>
      </c>
      <c r="G22" s="200">
        <f>+'3.2. ASSOC INST5 (M$)'!G21/'3.2. ASSOC INST5 (USD)'!$D$8</f>
        <v>0</v>
      </c>
      <c r="H22" s="200">
        <f>+'3.2. ASSOC INST5 (M$)'!H21/'3.2. ASSOC INST5 (USD)'!$D$8</f>
        <v>0</v>
      </c>
      <c r="I22" s="200">
        <f>+'3.2. ASSOC INST5 (M$)'!I21/'3.2. ASSOC INST5 (USD)'!$D$8</f>
        <v>0</v>
      </c>
      <c r="J22" s="200">
        <f>+'3.2. ASSOC INST5 (M$)'!J21/'3.2. ASSOC INST5 (USD)'!$D$8</f>
        <v>0</v>
      </c>
      <c r="K22" s="201">
        <f t="shared" si="3"/>
        <v>0</v>
      </c>
      <c r="L22" s="201">
        <f t="shared" si="4"/>
        <v>0</v>
      </c>
      <c r="M22" s="202">
        <f t="shared" si="2"/>
        <v>0</v>
      </c>
      <c r="N22" s="24"/>
    </row>
    <row r="23" spans="2:14" s="25" customFormat="1" ht="30" customHeight="1" x14ac:dyDescent="0.25">
      <c r="B23" s="23" t="s">
        <v>52</v>
      </c>
      <c r="C23" s="199">
        <f>+C24+C25</f>
        <v>0</v>
      </c>
      <c r="D23" s="199">
        <f t="shared" ref="D23:H23" si="6">+D24+D25</f>
        <v>0</v>
      </c>
      <c r="E23" s="199">
        <f t="shared" si="6"/>
        <v>0</v>
      </c>
      <c r="F23" s="199">
        <f t="shared" si="6"/>
        <v>0</v>
      </c>
      <c r="G23" s="199">
        <f t="shared" si="6"/>
        <v>0</v>
      </c>
      <c r="H23" s="199">
        <f t="shared" si="6"/>
        <v>0</v>
      </c>
      <c r="I23" s="199">
        <f t="shared" ref="I23:J23" si="7">+I24+I25</f>
        <v>0</v>
      </c>
      <c r="J23" s="199">
        <f t="shared" si="7"/>
        <v>0</v>
      </c>
      <c r="K23" s="201">
        <f t="shared" si="3"/>
        <v>0</v>
      </c>
      <c r="L23" s="201">
        <f t="shared" si="4"/>
        <v>0</v>
      </c>
      <c r="M23" s="202">
        <f t="shared" ref="M23" si="8">+K23+L23</f>
        <v>0</v>
      </c>
      <c r="N23" s="24"/>
    </row>
    <row r="24" spans="2:14" s="25" customFormat="1" ht="30" customHeight="1" x14ac:dyDescent="0.25">
      <c r="B24" s="138" t="s">
        <v>51</v>
      </c>
      <c r="C24" s="200">
        <f>+'3.2. ASSOC INST5 (M$)'!C23/'3.2. ASSOC INST5 (USD)'!$D$8</f>
        <v>0</v>
      </c>
      <c r="D24" s="200">
        <f>+'3.2. ASSOC INST5 (M$)'!D23/'3.2. ASSOC INST5 (USD)'!$D$8</f>
        <v>0</v>
      </c>
      <c r="E24" s="200">
        <f>+'3.2. ASSOC INST5 (M$)'!E23/'3.2. ASSOC INST5 (USD)'!$D$8</f>
        <v>0</v>
      </c>
      <c r="F24" s="200">
        <f>+'3.2. ASSOC INST5 (M$)'!F23/'3.2. ASSOC INST5 (USD)'!$D$8</f>
        <v>0</v>
      </c>
      <c r="G24" s="200">
        <f>+'3.2. ASSOC INST5 (M$)'!G23/'3.2. ASSOC INST5 (USD)'!$D$8</f>
        <v>0</v>
      </c>
      <c r="H24" s="200">
        <f>+'3.2. ASSOC INST5 (M$)'!H23/'3.2. ASSOC INST5 (USD)'!$D$8</f>
        <v>0</v>
      </c>
      <c r="I24" s="200">
        <f>+'3.2. ASSOC INST5 (M$)'!I23/'3.2. ASSOC INST5 (USD)'!$D$8</f>
        <v>0</v>
      </c>
      <c r="J24" s="200">
        <f>+'3.2. ASSOC INST5 (M$)'!J23/'3.2. ASSOC INST5 (USD)'!$D$8</f>
        <v>0</v>
      </c>
      <c r="K24" s="201">
        <f t="shared" si="3"/>
        <v>0</v>
      </c>
      <c r="L24" s="201">
        <f t="shared" si="4"/>
        <v>0</v>
      </c>
      <c r="M24" s="199">
        <f>+K24+L24</f>
        <v>0</v>
      </c>
      <c r="N24" s="24"/>
    </row>
    <row r="25" spans="2:14" s="29" customFormat="1" ht="30" customHeight="1" x14ac:dyDescent="0.25">
      <c r="B25" s="138" t="s">
        <v>52</v>
      </c>
      <c r="C25" s="205">
        <f>+'3.2. ASSOC INST5 (M$)'!C24/'3.2. ASSOC INST5 (USD)'!$D$8</f>
        <v>0</v>
      </c>
      <c r="D25" s="205">
        <f>+'3.2. ASSOC INST5 (M$)'!D24/'3.2. ASSOC INST5 (USD)'!$D$8</f>
        <v>0</v>
      </c>
      <c r="E25" s="205">
        <f>+'3.2. ASSOC INST5 (M$)'!E24/'3.2. ASSOC INST5 (USD)'!$D$8</f>
        <v>0</v>
      </c>
      <c r="F25" s="205">
        <f>+'3.2. ASSOC INST5 (M$)'!F24/'3.2. ASSOC INST5 (USD)'!$D$8</f>
        <v>0</v>
      </c>
      <c r="G25" s="205">
        <f>+'3.2. ASSOC INST5 (M$)'!G24/'3.2. ASSOC INST5 (USD)'!$D$8</f>
        <v>0</v>
      </c>
      <c r="H25" s="205">
        <f>+'3.2. ASSOC INST5 (M$)'!H24/'3.2. ASSOC INST5 (USD)'!$D$8</f>
        <v>0</v>
      </c>
      <c r="I25" s="205">
        <f>+'3.2. ASSOC INST5 (M$)'!I24/'3.2. ASSOC INST5 (USD)'!$D$8</f>
        <v>0</v>
      </c>
      <c r="J25" s="205">
        <f>+'3.2. ASSOC INST5 (M$)'!J24/'3.2. ASSOC INST5 (USD)'!$D$8</f>
        <v>0</v>
      </c>
      <c r="K25" s="201">
        <f t="shared" si="3"/>
        <v>0</v>
      </c>
      <c r="L25" s="201">
        <f t="shared" si="4"/>
        <v>0</v>
      </c>
      <c r="M25" s="199">
        <f>+K25+L25</f>
        <v>0</v>
      </c>
      <c r="N25" s="28"/>
    </row>
    <row r="26" spans="2:14" s="25" customFormat="1" ht="30" customHeight="1" x14ac:dyDescent="0.25">
      <c r="B26" s="23" t="s">
        <v>54</v>
      </c>
      <c r="C26" s="185">
        <f>+'3.2. ASSOC INST5 (M$)'!C25/'3.2. ASSOC INST5 (USD)'!$D$8</f>
        <v>0</v>
      </c>
      <c r="D26" s="185">
        <f>+'3.2. ASSOC INST5 (M$)'!D25/'3.2. ASSOC INST5 (USD)'!$D$8</f>
        <v>0</v>
      </c>
      <c r="E26" s="185">
        <f>+'3.2. ASSOC INST5 (M$)'!E25/'3.2. ASSOC INST5 (USD)'!$D$8</f>
        <v>0</v>
      </c>
      <c r="F26" s="185">
        <f>+'3.2. ASSOC INST5 (M$)'!F25/'3.2. ASSOC INST5 (USD)'!$D$8</f>
        <v>0</v>
      </c>
      <c r="G26" s="185">
        <f>+'3.2. ASSOC INST5 (M$)'!G25/'3.2. ASSOC INST5 (USD)'!$D$8</f>
        <v>0</v>
      </c>
      <c r="H26" s="185">
        <f>+'3.2. ASSOC INST5 (M$)'!H25/'3.2. ASSOC INST5 (USD)'!$D$8</f>
        <v>0</v>
      </c>
      <c r="I26" s="185">
        <f>+'3.2. ASSOC INST5 (M$)'!I25/'3.2. ASSOC INST5 (USD)'!$D$8</f>
        <v>0</v>
      </c>
      <c r="J26" s="185">
        <f>+'3.2. ASSOC INST5 (M$)'!J25/'3.2. ASSOC INST5 (USD)'!$D$8</f>
        <v>0</v>
      </c>
      <c r="K26" s="201">
        <f t="shared" si="3"/>
        <v>0</v>
      </c>
      <c r="L26" s="201">
        <f t="shared" si="4"/>
        <v>0</v>
      </c>
      <c r="M26" s="199">
        <f>+K26+L26</f>
        <v>0</v>
      </c>
      <c r="N26" s="24"/>
    </row>
    <row r="27" spans="2:14" s="25" customFormat="1" ht="30" customHeight="1" x14ac:dyDescent="0.25">
      <c r="B27" s="23" t="s">
        <v>67</v>
      </c>
      <c r="C27" s="185">
        <f>+'3.2. ASSOC INST5 (M$)'!C26/'3.2. ASSOC INST5 (USD)'!$D$8</f>
        <v>0</v>
      </c>
      <c r="D27" s="185">
        <f>+'3.2. ASSOC INST5 (M$)'!D26/'3.2. ASSOC INST5 (USD)'!$D$8</f>
        <v>0</v>
      </c>
      <c r="E27" s="185">
        <f>+'3.2. ASSOC INST5 (M$)'!E26/'3.2. ASSOC INST5 (USD)'!$D$8</f>
        <v>0</v>
      </c>
      <c r="F27" s="185">
        <f>+'3.2. ASSOC INST5 (M$)'!F26/'3.2. ASSOC INST5 (USD)'!$D$8</f>
        <v>0</v>
      </c>
      <c r="G27" s="185">
        <f>+'3.2. ASSOC INST5 (M$)'!G26/'3.2. ASSOC INST5 (USD)'!$D$8</f>
        <v>0</v>
      </c>
      <c r="H27" s="185">
        <f>+'3.2. ASSOC INST5 (M$)'!H26/'3.2. ASSOC INST5 (USD)'!$D$8</f>
        <v>0</v>
      </c>
      <c r="I27" s="185">
        <f>+'3.2. ASSOC INST5 (M$)'!I26/'3.2. ASSOC INST5 (USD)'!$D$8</f>
        <v>0</v>
      </c>
      <c r="J27" s="185">
        <f>+'3.2. ASSOC INST5 (M$)'!J26/'3.2. ASSOC INST5 (USD)'!$D$8</f>
        <v>0</v>
      </c>
      <c r="K27" s="201">
        <f t="shared" si="3"/>
        <v>0</v>
      </c>
      <c r="L27" s="201">
        <f t="shared" si="4"/>
        <v>0</v>
      </c>
      <c r="M27" s="199">
        <f>+K27+L27</f>
        <v>0</v>
      </c>
      <c r="N27" s="24"/>
    </row>
    <row r="28" spans="2:14" s="25" customFormat="1" ht="30" customHeight="1" x14ac:dyDescent="0.25">
      <c r="B28" s="32" t="s">
        <v>50</v>
      </c>
      <c r="C28" s="206">
        <f t="shared" ref="C28:H28" si="9">+C14+SUM(C24:C27)</f>
        <v>0</v>
      </c>
      <c r="D28" s="206">
        <f t="shared" si="9"/>
        <v>0</v>
      </c>
      <c r="E28" s="206">
        <f t="shared" si="9"/>
        <v>0</v>
      </c>
      <c r="F28" s="206">
        <f t="shared" si="9"/>
        <v>0</v>
      </c>
      <c r="G28" s="206">
        <f t="shared" si="9"/>
        <v>0</v>
      </c>
      <c r="H28" s="206">
        <f t="shared" si="9"/>
        <v>0</v>
      </c>
      <c r="I28" s="206">
        <f t="shared" ref="I28:J28" si="10">+I14+SUM(I24:I27)</f>
        <v>0</v>
      </c>
      <c r="J28" s="206">
        <f t="shared" si="10"/>
        <v>0</v>
      </c>
      <c r="K28" s="206">
        <f>+C28+E28+G28+I28</f>
        <v>0</v>
      </c>
      <c r="L28" s="206">
        <f>+D28+F28+H28+J28</f>
        <v>0</v>
      </c>
      <c r="M28" s="206">
        <f>+K28+L28</f>
        <v>0</v>
      </c>
      <c r="N28" s="24"/>
    </row>
  </sheetData>
  <mergeCells count="13">
    <mergeCell ref="C6:M6"/>
    <mergeCell ref="C11:M11"/>
    <mergeCell ref="C4:M4"/>
    <mergeCell ref="C5:M5"/>
    <mergeCell ref="B1:M1"/>
    <mergeCell ref="C3:M3"/>
    <mergeCell ref="B11:B13"/>
    <mergeCell ref="C12:D12"/>
    <mergeCell ref="E12:F12"/>
    <mergeCell ref="G12:H12"/>
    <mergeCell ref="K12:L12"/>
    <mergeCell ref="M12:M13"/>
    <mergeCell ref="I12:J12"/>
  </mergeCells>
  <pageMargins left="0.25" right="0.25" top="0.75" bottom="0.75" header="0.3" footer="0.3"/>
  <pageSetup scale="7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N28"/>
  <sheetViews>
    <sheetView workbookViewId="0">
      <selection activeCell="C7" sqref="C7"/>
    </sheetView>
  </sheetViews>
  <sheetFormatPr baseColWidth="10" defaultColWidth="11.42578125" defaultRowHeight="11.25" x14ac:dyDescent="0.15"/>
  <cols>
    <col min="1" max="1" width="1.28515625" style="17" customWidth="1"/>
    <col min="2" max="2" width="39" style="17" customWidth="1"/>
    <col min="3" max="3" width="13.140625" style="17" customWidth="1"/>
    <col min="4" max="10" width="13.140625" style="34" customWidth="1"/>
    <col min="11" max="12" width="13.140625" style="35" customWidth="1"/>
    <col min="13" max="13" width="15.42578125" style="35" customWidth="1"/>
    <col min="14" max="14" width="2" style="3" customWidth="1"/>
    <col min="15" max="16384" width="11.42578125" style="17"/>
  </cols>
  <sheetData>
    <row r="1" spans="1:14" s="2" customFormat="1" ht="26.25" customHeight="1" x14ac:dyDescent="0.15">
      <c r="A1" s="1"/>
      <c r="B1" s="311" t="s">
        <v>78</v>
      </c>
      <c r="C1" s="311"/>
      <c r="D1" s="311"/>
      <c r="E1" s="311"/>
      <c r="F1" s="311"/>
      <c r="G1" s="311"/>
      <c r="H1" s="311"/>
      <c r="I1" s="311"/>
      <c r="J1" s="311"/>
      <c r="K1" s="311"/>
      <c r="L1" s="311"/>
      <c r="M1" s="311"/>
    </row>
    <row r="2" spans="1:14" s="8" customFormat="1" ht="12.75" customHeight="1" x14ac:dyDescent="0.15">
      <c r="A2" s="3"/>
      <c r="B2" s="4"/>
      <c r="C2" s="4"/>
      <c r="D2" s="5"/>
      <c r="E2" s="6"/>
      <c r="F2" s="6"/>
      <c r="G2" s="6"/>
      <c r="H2" s="6"/>
      <c r="I2" s="6"/>
      <c r="J2" s="6"/>
      <c r="K2" s="7"/>
      <c r="L2" s="7"/>
      <c r="M2" s="7"/>
    </row>
    <row r="3" spans="1:14" s="14" customFormat="1" ht="20.100000000000001" customHeight="1" x14ac:dyDescent="0.25">
      <c r="A3" s="9"/>
      <c r="B3" s="10" t="s">
        <v>2</v>
      </c>
      <c r="C3" s="392">
        <f>+'2. ANID BUDGET (USD)'!C3</f>
        <v>0</v>
      </c>
      <c r="D3" s="393"/>
      <c r="E3" s="393"/>
      <c r="F3" s="393"/>
      <c r="G3" s="393"/>
      <c r="H3" s="393"/>
      <c r="I3" s="393"/>
      <c r="J3" s="393"/>
      <c r="K3" s="393"/>
      <c r="L3" s="393"/>
      <c r="M3" s="394"/>
      <c r="N3" s="13"/>
    </row>
    <row r="4" spans="1:14" s="14" customFormat="1" ht="20.100000000000001" customHeight="1" x14ac:dyDescent="0.25">
      <c r="A4" s="9"/>
      <c r="B4" s="10" t="s">
        <v>0</v>
      </c>
      <c r="C4" s="392">
        <f>+'2. ANID BUDGET (USD)'!C4</f>
        <v>0</v>
      </c>
      <c r="D4" s="393"/>
      <c r="E4" s="393"/>
      <c r="F4" s="393"/>
      <c r="G4" s="393"/>
      <c r="H4" s="393"/>
      <c r="I4" s="393"/>
      <c r="J4" s="393"/>
      <c r="K4" s="393"/>
      <c r="L4" s="393"/>
      <c r="M4" s="394"/>
      <c r="N4" s="13"/>
    </row>
    <row r="5" spans="1:14" s="14" customFormat="1" ht="20.100000000000001" customHeight="1" x14ac:dyDescent="0.25">
      <c r="A5" s="9"/>
      <c r="B5" s="117" t="s">
        <v>38</v>
      </c>
      <c r="C5" s="392">
        <f>+'2. ANID BUDGET (USD)'!C5</f>
        <v>0</v>
      </c>
      <c r="D5" s="393"/>
      <c r="E5" s="393"/>
      <c r="F5" s="393"/>
      <c r="G5" s="393"/>
      <c r="H5" s="393"/>
      <c r="I5" s="393"/>
      <c r="J5" s="393"/>
      <c r="K5" s="393"/>
      <c r="L5" s="393"/>
      <c r="M5" s="394"/>
      <c r="N5" s="13"/>
    </row>
    <row r="6" spans="1:14" s="14" customFormat="1" ht="20.100000000000001" customHeight="1" x14ac:dyDescent="0.25">
      <c r="A6" s="9"/>
      <c r="B6" s="117" t="s">
        <v>62</v>
      </c>
      <c r="C6" s="395">
        <f>+'2. ANID BUDGET (USD)'!C11</f>
        <v>0</v>
      </c>
      <c r="D6" s="396"/>
      <c r="E6" s="396"/>
      <c r="F6" s="396"/>
      <c r="G6" s="396"/>
      <c r="H6" s="396"/>
      <c r="I6" s="396"/>
      <c r="J6" s="396"/>
      <c r="K6" s="396"/>
      <c r="L6" s="396"/>
      <c r="M6" s="397"/>
      <c r="N6" s="13"/>
    </row>
    <row r="7" spans="1:14" ht="6" customHeight="1" x14ac:dyDescent="0.15">
      <c r="A7" s="3"/>
      <c r="B7" s="15"/>
      <c r="C7" s="15"/>
      <c r="D7" s="16"/>
      <c r="E7" s="16"/>
      <c r="F7" s="16"/>
      <c r="G7" s="16"/>
      <c r="H7" s="16"/>
      <c r="I7" s="16"/>
      <c r="J7" s="16"/>
      <c r="K7" s="1"/>
      <c r="L7" s="1"/>
      <c r="M7" s="1"/>
    </row>
    <row r="8" spans="1:14" ht="24.95" customHeight="1" x14ac:dyDescent="0.15">
      <c r="A8" s="3"/>
      <c r="B8" s="128" t="s">
        <v>79</v>
      </c>
      <c r="C8" s="129"/>
      <c r="D8" s="129">
        <f>+'3. TOTAL FINANC CONTRIB (USD) '!D12</f>
        <v>880</v>
      </c>
      <c r="E8" s="130" t="s">
        <v>80</v>
      </c>
      <c r="F8" s="16"/>
      <c r="G8" s="16"/>
      <c r="H8" s="16"/>
      <c r="I8" s="16"/>
      <c r="J8" s="16"/>
      <c r="K8" s="1"/>
      <c r="L8" s="1"/>
      <c r="M8" s="1"/>
    </row>
    <row r="9" spans="1:14" ht="5.0999999999999996" customHeight="1" x14ac:dyDescent="0.15">
      <c r="A9" s="3"/>
      <c r="B9" s="15"/>
      <c r="C9" s="15"/>
      <c r="D9" s="16"/>
      <c r="E9" s="16"/>
      <c r="F9" s="16"/>
      <c r="G9" s="16"/>
      <c r="H9" s="16"/>
      <c r="I9" s="16"/>
      <c r="J9" s="16"/>
      <c r="K9" s="1"/>
      <c r="L9" s="1"/>
      <c r="M9" s="1"/>
    </row>
    <row r="10" spans="1:14" ht="17.25" customHeight="1" x14ac:dyDescent="0.15">
      <c r="A10" s="3"/>
      <c r="B10" s="56" t="s">
        <v>89</v>
      </c>
      <c r="C10" s="1"/>
      <c r="D10" s="16"/>
      <c r="E10" s="16"/>
      <c r="F10" s="16"/>
      <c r="G10" s="16"/>
      <c r="H10" s="16"/>
      <c r="I10" s="16"/>
      <c r="J10" s="16"/>
      <c r="K10" s="1"/>
      <c r="L10" s="1"/>
      <c r="M10" s="1"/>
    </row>
    <row r="11" spans="1:14" s="18" customFormat="1" ht="20.25" customHeight="1" x14ac:dyDescent="0.25">
      <c r="A11" s="9"/>
      <c r="B11" s="408" t="s">
        <v>40</v>
      </c>
      <c r="C11" s="399" t="s">
        <v>3</v>
      </c>
      <c r="D11" s="400"/>
      <c r="E11" s="400"/>
      <c r="F11" s="400"/>
      <c r="G11" s="400"/>
      <c r="H11" s="400"/>
      <c r="I11" s="400"/>
      <c r="J11" s="400"/>
      <c r="K11" s="400"/>
      <c r="L11" s="400"/>
      <c r="M11" s="401"/>
      <c r="N11" s="9"/>
    </row>
    <row r="12" spans="1:14" s="18" customFormat="1" ht="27" customHeight="1" x14ac:dyDescent="0.25">
      <c r="A12" s="9"/>
      <c r="B12" s="409"/>
      <c r="C12" s="388" t="s">
        <v>7</v>
      </c>
      <c r="D12" s="389"/>
      <c r="E12" s="388" t="s">
        <v>8</v>
      </c>
      <c r="F12" s="389"/>
      <c r="G12" s="388" t="s">
        <v>9</v>
      </c>
      <c r="H12" s="389"/>
      <c r="I12" s="388" t="s">
        <v>106</v>
      </c>
      <c r="J12" s="389"/>
      <c r="K12" s="388" t="s">
        <v>1</v>
      </c>
      <c r="L12" s="389"/>
      <c r="M12" s="390" t="s">
        <v>1</v>
      </c>
      <c r="N12" s="9"/>
    </row>
    <row r="13" spans="1:14" s="18" customFormat="1" ht="22.5" x14ac:dyDescent="0.25">
      <c r="A13" s="9"/>
      <c r="B13" s="410"/>
      <c r="C13" s="21" t="s">
        <v>4</v>
      </c>
      <c r="D13" s="22" t="s">
        <v>5</v>
      </c>
      <c r="E13" s="21" t="s">
        <v>4</v>
      </c>
      <c r="F13" s="22" t="s">
        <v>5</v>
      </c>
      <c r="G13" s="21" t="s">
        <v>4</v>
      </c>
      <c r="H13" s="22" t="s">
        <v>5</v>
      </c>
      <c r="I13" s="21" t="s">
        <v>4</v>
      </c>
      <c r="J13" s="22" t="s">
        <v>5</v>
      </c>
      <c r="K13" s="21" t="s">
        <v>4</v>
      </c>
      <c r="L13" s="22" t="s">
        <v>5</v>
      </c>
      <c r="M13" s="391"/>
      <c r="N13" s="9"/>
    </row>
    <row r="14" spans="1:14" s="25" customFormat="1" ht="30" customHeight="1" x14ac:dyDescent="0.25">
      <c r="B14" s="23" t="s">
        <v>12</v>
      </c>
      <c r="C14" s="199">
        <f t="shared" ref="C14:M14" si="0">SUM(C15:C22)</f>
        <v>0</v>
      </c>
      <c r="D14" s="199">
        <f t="shared" si="0"/>
        <v>0</v>
      </c>
      <c r="E14" s="199">
        <f t="shared" si="0"/>
        <v>0</v>
      </c>
      <c r="F14" s="199">
        <f t="shared" si="0"/>
        <v>0</v>
      </c>
      <c r="G14" s="199">
        <f t="shared" si="0"/>
        <v>0</v>
      </c>
      <c r="H14" s="199">
        <f t="shared" si="0"/>
        <v>0</v>
      </c>
      <c r="I14" s="199">
        <f t="shared" ref="I14:J14" si="1">SUM(I15:I22)</f>
        <v>0</v>
      </c>
      <c r="J14" s="199">
        <f t="shared" si="1"/>
        <v>0</v>
      </c>
      <c r="K14" s="199">
        <f t="shared" si="0"/>
        <v>0</v>
      </c>
      <c r="L14" s="199">
        <f t="shared" si="0"/>
        <v>0</v>
      </c>
      <c r="M14" s="199">
        <f t="shared" si="0"/>
        <v>0</v>
      </c>
      <c r="N14" s="24"/>
    </row>
    <row r="15" spans="1:14" s="25" customFormat="1" ht="30" customHeight="1" x14ac:dyDescent="0.25">
      <c r="B15" s="30" t="s">
        <v>13</v>
      </c>
      <c r="C15" s="207">
        <f>+'3.2. ASSOC INST6 (M$)'!C14/'3.2. ASSOC INST6 (USD)'!$D$8</f>
        <v>0</v>
      </c>
      <c r="D15" s="207">
        <f>+'3.2. ASSOC INST6 (M$)'!D14/'3.2. ASSOC INST6 (USD)'!$D$8</f>
        <v>0</v>
      </c>
      <c r="E15" s="207">
        <f>+'3.2. ASSOC INST6 (M$)'!E14/'3.2. ASSOC INST6 (USD)'!$D$8</f>
        <v>0</v>
      </c>
      <c r="F15" s="207">
        <f>+'3.2. ASSOC INST6 (M$)'!F14/'3.2. ASSOC INST6 (USD)'!$D$8</f>
        <v>0</v>
      </c>
      <c r="G15" s="207">
        <f>+'3.2. ASSOC INST6 (M$)'!G14/'3.2. ASSOC INST6 (USD)'!$D$8</f>
        <v>0</v>
      </c>
      <c r="H15" s="207">
        <f>+'3.2. ASSOC INST6 (M$)'!H14/'3.2. ASSOC INST6 (USD)'!$D$8</f>
        <v>0</v>
      </c>
      <c r="I15" s="207">
        <f>+'3.2. ASSOC INST6 (M$)'!I14/'3.2. ASSOC INST6 (USD)'!$D$8</f>
        <v>0</v>
      </c>
      <c r="J15" s="207">
        <f>+'3.2. ASSOC INST6 (M$)'!J14/'3.2. ASSOC INST6 (USD)'!$D$8</f>
        <v>0</v>
      </c>
      <c r="K15" s="201">
        <f>+C15+E15+G15+I15</f>
        <v>0</v>
      </c>
      <c r="L15" s="201">
        <f>+D15+F15+H15+J15</f>
        <v>0</v>
      </c>
      <c r="M15" s="201">
        <f t="shared" ref="M15:M23" si="2">+K15+L15</f>
        <v>0</v>
      </c>
      <c r="N15" s="24"/>
    </row>
    <row r="16" spans="1:14" s="25" customFormat="1" ht="30" customHeight="1" x14ac:dyDescent="0.25">
      <c r="B16" s="30" t="str">
        <f>+'2.1 PERSONNEL (USD)'!B22</f>
        <v xml:space="preserve">Postdocs </v>
      </c>
      <c r="C16" s="207">
        <f>+'3.2. ASSOC INST6 (M$)'!C15/'3.2. ASSOC INST6 (USD)'!$D$8</f>
        <v>0</v>
      </c>
      <c r="D16" s="207">
        <f>+'3.2. ASSOC INST6 (M$)'!D15/'3.2. ASSOC INST6 (USD)'!$D$8</f>
        <v>0</v>
      </c>
      <c r="E16" s="207">
        <f>+'3.2. ASSOC INST6 (M$)'!E15/'3.2. ASSOC INST6 (USD)'!$D$8</f>
        <v>0</v>
      </c>
      <c r="F16" s="207">
        <f>+'3.2. ASSOC INST6 (M$)'!F15/'3.2. ASSOC INST6 (USD)'!$D$8</f>
        <v>0</v>
      </c>
      <c r="G16" s="207">
        <f>+'3.2. ASSOC INST6 (M$)'!G15/'3.2. ASSOC INST6 (USD)'!$D$8</f>
        <v>0</v>
      </c>
      <c r="H16" s="207">
        <f>+'3.2. ASSOC INST6 (M$)'!H15/'3.2. ASSOC INST6 (USD)'!$D$8</f>
        <v>0</v>
      </c>
      <c r="I16" s="207">
        <f>+'3.2. ASSOC INST6 (M$)'!I15/'3.2. ASSOC INST6 (USD)'!$D$8</f>
        <v>0</v>
      </c>
      <c r="J16" s="207">
        <f>+'3.2. ASSOC INST6 (M$)'!J15/'3.2. ASSOC INST6 (USD)'!$D$8</f>
        <v>0</v>
      </c>
      <c r="K16" s="201">
        <f t="shared" ref="K16:K27" si="3">+C16+E16+G16+I16</f>
        <v>0</v>
      </c>
      <c r="L16" s="201">
        <f t="shared" ref="L16:L27" si="4">+D16+F16+H16+J16</f>
        <v>0</v>
      </c>
      <c r="M16" s="202">
        <f t="shared" si="2"/>
        <v>0</v>
      </c>
      <c r="N16" s="24"/>
    </row>
    <row r="17" spans="2:14" s="25" customFormat="1" ht="30" customHeight="1" x14ac:dyDescent="0.25">
      <c r="B17" s="30" t="str">
        <f>+'2.1 PERSONNEL (USD)'!B23</f>
        <v>Phd Thesis Students</v>
      </c>
      <c r="C17" s="207">
        <f>+'3.2. ASSOC INST6 (M$)'!C16/'3.2. ASSOC INST6 (USD)'!$D$8</f>
        <v>0</v>
      </c>
      <c r="D17" s="207">
        <f>+'3.2. ASSOC INST6 (M$)'!D16/'3.2. ASSOC INST6 (USD)'!$D$8</f>
        <v>0</v>
      </c>
      <c r="E17" s="207">
        <f>+'3.2. ASSOC INST6 (M$)'!E16/'3.2. ASSOC INST6 (USD)'!$D$8</f>
        <v>0</v>
      </c>
      <c r="F17" s="207">
        <f>+'3.2. ASSOC INST6 (M$)'!F16/'3.2. ASSOC INST6 (USD)'!$D$8</f>
        <v>0</v>
      </c>
      <c r="G17" s="207">
        <f>+'3.2. ASSOC INST6 (M$)'!G16/'3.2. ASSOC INST6 (USD)'!$D$8</f>
        <v>0</v>
      </c>
      <c r="H17" s="207">
        <f>+'3.2. ASSOC INST6 (M$)'!H16/'3.2. ASSOC INST6 (USD)'!$D$8</f>
        <v>0</v>
      </c>
      <c r="I17" s="207">
        <f>+'3.2. ASSOC INST6 (M$)'!I16/'3.2. ASSOC INST6 (USD)'!$D$8</f>
        <v>0</v>
      </c>
      <c r="J17" s="207">
        <f>+'3.2. ASSOC INST6 (M$)'!J16/'3.2. ASSOC INST6 (USD)'!$D$8</f>
        <v>0</v>
      </c>
      <c r="K17" s="201">
        <f t="shared" si="3"/>
        <v>0</v>
      </c>
      <c r="L17" s="201">
        <f t="shared" si="4"/>
        <v>0</v>
      </c>
      <c r="M17" s="202">
        <f t="shared" si="2"/>
        <v>0</v>
      </c>
      <c r="N17" s="24"/>
    </row>
    <row r="18" spans="2:14" s="25" customFormat="1" ht="30" customHeight="1" x14ac:dyDescent="0.25">
      <c r="B18" s="30" t="str">
        <f>+'2.1 PERSONNEL (USD)'!B24</f>
        <v>Master Thesis Students</v>
      </c>
      <c r="C18" s="207">
        <f>+'3.2. ASSOC INST6 (M$)'!C17/'3.2. ASSOC INST6 (USD)'!$D$8</f>
        <v>0</v>
      </c>
      <c r="D18" s="207">
        <f>+'3.2. ASSOC INST6 (M$)'!D17/'3.2. ASSOC INST6 (USD)'!$D$8</f>
        <v>0</v>
      </c>
      <c r="E18" s="207">
        <f>+'3.2. ASSOC INST6 (M$)'!E17/'3.2. ASSOC INST6 (USD)'!$D$8</f>
        <v>0</v>
      </c>
      <c r="F18" s="207">
        <f>+'3.2. ASSOC INST6 (M$)'!F17/'3.2. ASSOC INST6 (USD)'!$D$8</f>
        <v>0</v>
      </c>
      <c r="G18" s="207">
        <f>+'3.2. ASSOC INST6 (M$)'!G17/'3.2. ASSOC INST6 (USD)'!$D$8</f>
        <v>0</v>
      </c>
      <c r="H18" s="207">
        <f>+'3.2. ASSOC INST6 (M$)'!H17/'3.2. ASSOC INST6 (USD)'!$D$8</f>
        <v>0</v>
      </c>
      <c r="I18" s="207">
        <f>+'3.2. ASSOC INST6 (M$)'!I17/'3.2. ASSOC INST6 (USD)'!$D$8</f>
        <v>0</v>
      </c>
      <c r="J18" s="207">
        <f>+'3.2. ASSOC INST6 (M$)'!J17/'3.2. ASSOC INST6 (USD)'!$D$8</f>
        <v>0</v>
      </c>
      <c r="K18" s="201">
        <f t="shared" si="3"/>
        <v>0</v>
      </c>
      <c r="L18" s="201">
        <f t="shared" si="4"/>
        <v>0</v>
      </c>
      <c r="M18" s="202">
        <f t="shared" ref="M18" si="5">+K18+L18</f>
        <v>0</v>
      </c>
      <c r="N18" s="24"/>
    </row>
    <row r="19" spans="2:14" s="25" customFormat="1" ht="30" customHeight="1" x14ac:dyDescent="0.25">
      <c r="B19" s="30" t="str">
        <f>+'2.1 PERSONNEL (USD)'!B25</f>
        <v>Undergraduated Thesis Students</v>
      </c>
      <c r="C19" s="207">
        <f>+'3.2. ASSOC INST6 (M$)'!C18/'3.2. ASSOC INST6 (USD)'!$D$8</f>
        <v>0</v>
      </c>
      <c r="D19" s="207">
        <f>+'3.2. ASSOC INST6 (M$)'!D18/'3.2. ASSOC INST6 (USD)'!$D$8</f>
        <v>0</v>
      </c>
      <c r="E19" s="207">
        <f>+'3.2. ASSOC INST6 (M$)'!E18/'3.2. ASSOC INST6 (USD)'!$D$8</f>
        <v>0</v>
      </c>
      <c r="F19" s="207">
        <f>+'3.2. ASSOC INST6 (M$)'!F18/'3.2. ASSOC INST6 (USD)'!$D$8</f>
        <v>0</v>
      </c>
      <c r="G19" s="207">
        <f>+'3.2. ASSOC INST6 (M$)'!G18/'3.2. ASSOC INST6 (USD)'!$D$8</f>
        <v>0</v>
      </c>
      <c r="H19" s="207">
        <f>+'3.2. ASSOC INST6 (M$)'!H18/'3.2. ASSOC INST6 (USD)'!$D$8</f>
        <v>0</v>
      </c>
      <c r="I19" s="207">
        <f>+'3.2. ASSOC INST6 (M$)'!I18/'3.2. ASSOC INST6 (USD)'!$D$8</f>
        <v>0</v>
      </c>
      <c r="J19" s="207">
        <f>+'3.2. ASSOC INST6 (M$)'!J18/'3.2. ASSOC INST6 (USD)'!$D$8</f>
        <v>0</v>
      </c>
      <c r="K19" s="201">
        <f t="shared" si="3"/>
        <v>0</v>
      </c>
      <c r="L19" s="201">
        <f t="shared" si="4"/>
        <v>0</v>
      </c>
      <c r="M19" s="202">
        <f t="shared" si="2"/>
        <v>0</v>
      </c>
      <c r="N19" s="24"/>
    </row>
    <row r="20" spans="2:14" s="25" customFormat="1" ht="30" customHeight="1" x14ac:dyDescent="0.25">
      <c r="B20" s="30" t="str">
        <f>+'2.1 PERSONNEL (USD)'!B27</f>
        <v>Professionals and Technicians</v>
      </c>
      <c r="C20" s="207">
        <f>+'3.2. ASSOC INST6 (M$)'!C19/'3.2. ASSOC INST6 (USD)'!$D$8</f>
        <v>0</v>
      </c>
      <c r="D20" s="207">
        <f>+'3.2. ASSOC INST6 (M$)'!D19/'3.2. ASSOC INST6 (USD)'!$D$8</f>
        <v>0</v>
      </c>
      <c r="E20" s="207">
        <f>+'3.2. ASSOC INST6 (M$)'!E19/'3.2. ASSOC INST6 (USD)'!$D$8</f>
        <v>0</v>
      </c>
      <c r="F20" s="207">
        <f>+'3.2. ASSOC INST6 (M$)'!F19/'3.2. ASSOC INST6 (USD)'!$D$8</f>
        <v>0</v>
      </c>
      <c r="G20" s="207">
        <f>+'3.2. ASSOC INST6 (M$)'!G19/'3.2. ASSOC INST6 (USD)'!$D$8</f>
        <v>0</v>
      </c>
      <c r="H20" s="207">
        <f>+'3.2. ASSOC INST6 (M$)'!H19/'3.2. ASSOC INST6 (USD)'!$D$8</f>
        <v>0</v>
      </c>
      <c r="I20" s="207">
        <f>+'3.2. ASSOC INST6 (M$)'!I19/'3.2. ASSOC INST6 (USD)'!$D$8</f>
        <v>0</v>
      </c>
      <c r="J20" s="207">
        <f>+'3.2. ASSOC INST6 (M$)'!J19/'3.2. ASSOC INST6 (USD)'!$D$8</f>
        <v>0</v>
      </c>
      <c r="K20" s="201">
        <f t="shared" si="3"/>
        <v>0</v>
      </c>
      <c r="L20" s="201">
        <f t="shared" si="4"/>
        <v>0</v>
      </c>
      <c r="M20" s="202">
        <f t="shared" si="2"/>
        <v>0</v>
      </c>
      <c r="N20" s="24"/>
    </row>
    <row r="21" spans="2:14" s="25" customFormat="1" ht="30" customHeight="1" x14ac:dyDescent="0.25">
      <c r="B21" s="30" t="str">
        <f>+'2.1 PERSONNEL (USD)'!B28</f>
        <v>Project Administrative Staff</v>
      </c>
      <c r="C21" s="207">
        <f>+'3.2. ASSOC INST6 (M$)'!C20/'3.2. ASSOC INST6 (USD)'!$D$8</f>
        <v>0</v>
      </c>
      <c r="D21" s="207">
        <f>+'3.2. ASSOC INST6 (M$)'!D20/'3.2. ASSOC INST6 (USD)'!$D$8</f>
        <v>0</v>
      </c>
      <c r="E21" s="207">
        <f>+'3.2. ASSOC INST6 (M$)'!E20/'3.2. ASSOC INST6 (USD)'!$D$8</f>
        <v>0</v>
      </c>
      <c r="F21" s="207">
        <f>+'3.2. ASSOC INST6 (M$)'!F20/'3.2. ASSOC INST6 (USD)'!$D$8</f>
        <v>0</v>
      </c>
      <c r="G21" s="207">
        <f>+'3.2. ASSOC INST6 (M$)'!G20/'3.2. ASSOC INST6 (USD)'!$D$8</f>
        <v>0</v>
      </c>
      <c r="H21" s="207">
        <f>+'3.2. ASSOC INST6 (M$)'!H20/'3.2. ASSOC INST6 (USD)'!$D$8</f>
        <v>0</v>
      </c>
      <c r="I21" s="207">
        <f>+'3.2. ASSOC INST6 (M$)'!I20/'3.2. ASSOC INST6 (USD)'!$D$8</f>
        <v>0</v>
      </c>
      <c r="J21" s="207">
        <f>+'3.2. ASSOC INST6 (M$)'!J20/'3.2. ASSOC INST6 (USD)'!$D$8</f>
        <v>0</v>
      </c>
      <c r="K21" s="201">
        <f t="shared" si="3"/>
        <v>0</v>
      </c>
      <c r="L21" s="201">
        <f t="shared" si="4"/>
        <v>0</v>
      </c>
      <c r="M21" s="202">
        <f t="shared" si="2"/>
        <v>0</v>
      </c>
      <c r="N21" s="24"/>
    </row>
    <row r="22" spans="2:14" s="25" customFormat="1" ht="30" customHeight="1" x14ac:dyDescent="0.25">
      <c r="B22" s="30" t="str">
        <f>+'2.1 PERSONNEL (USD)'!B29</f>
        <v>Research Assistants</v>
      </c>
      <c r="C22" s="207">
        <f>+'3.2. ASSOC INST6 (M$)'!C21/'3.2. ASSOC INST6 (USD)'!$D$8</f>
        <v>0</v>
      </c>
      <c r="D22" s="207">
        <f>+'3.2. ASSOC INST6 (M$)'!D21/'3.2. ASSOC INST6 (USD)'!$D$8</f>
        <v>0</v>
      </c>
      <c r="E22" s="207">
        <f>+'3.2. ASSOC INST6 (M$)'!E21/'3.2. ASSOC INST6 (USD)'!$D$8</f>
        <v>0</v>
      </c>
      <c r="F22" s="207">
        <f>+'3.2. ASSOC INST6 (M$)'!F21/'3.2. ASSOC INST6 (USD)'!$D$8</f>
        <v>0</v>
      </c>
      <c r="G22" s="207">
        <f>+'3.2. ASSOC INST6 (M$)'!G21/'3.2. ASSOC INST6 (USD)'!$D$8</f>
        <v>0</v>
      </c>
      <c r="H22" s="207">
        <f>+'3.2. ASSOC INST6 (M$)'!H21/'3.2. ASSOC INST6 (USD)'!$D$8</f>
        <v>0</v>
      </c>
      <c r="I22" s="207">
        <f>+'3.2. ASSOC INST6 (M$)'!I21/'3.2. ASSOC INST6 (USD)'!$D$8</f>
        <v>0</v>
      </c>
      <c r="J22" s="207">
        <f>+'3.2. ASSOC INST6 (M$)'!J21/'3.2. ASSOC INST6 (USD)'!$D$8</f>
        <v>0</v>
      </c>
      <c r="K22" s="201">
        <f t="shared" si="3"/>
        <v>0</v>
      </c>
      <c r="L22" s="201">
        <f t="shared" si="4"/>
        <v>0</v>
      </c>
      <c r="M22" s="202">
        <f t="shared" si="2"/>
        <v>0</v>
      </c>
      <c r="N22" s="24"/>
    </row>
    <row r="23" spans="2:14" s="25" customFormat="1" ht="30" customHeight="1" x14ac:dyDescent="0.25">
      <c r="B23" s="23" t="s">
        <v>52</v>
      </c>
      <c r="C23" s="208">
        <f>+C24+C25</f>
        <v>0</v>
      </c>
      <c r="D23" s="208">
        <f t="shared" ref="D23:H23" si="6">+D24+D25</f>
        <v>0</v>
      </c>
      <c r="E23" s="208">
        <f t="shared" si="6"/>
        <v>0</v>
      </c>
      <c r="F23" s="208">
        <f t="shared" si="6"/>
        <v>0</v>
      </c>
      <c r="G23" s="208">
        <f t="shared" si="6"/>
        <v>0</v>
      </c>
      <c r="H23" s="208">
        <f t="shared" si="6"/>
        <v>0</v>
      </c>
      <c r="I23" s="208">
        <f t="shared" ref="I23:J23" si="7">+I24+I25</f>
        <v>0</v>
      </c>
      <c r="J23" s="208">
        <f t="shared" si="7"/>
        <v>0</v>
      </c>
      <c r="K23" s="201">
        <f t="shared" si="3"/>
        <v>0</v>
      </c>
      <c r="L23" s="201">
        <f t="shared" si="4"/>
        <v>0</v>
      </c>
      <c r="M23" s="202">
        <f t="shared" si="2"/>
        <v>0</v>
      </c>
      <c r="N23" s="24"/>
    </row>
    <row r="24" spans="2:14" s="25" customFormat="1" ht="30" customHeight="1" x14ac:dyDescent="0.25">
      <c r="B24" s="138" t="s">
        <v>51</v>
      </c>
      <c r="C24" s="207">
        <f>+'3.2. ASSOC INST6 (M$)'!C23/'3.2. ASSOC INST6 (USD)'!$D$8</f>
        <v>0</v>
      </c>
      <c r="D24" s="207">
        <f>+'3.2. ASSOC INST6 (M$)'!D23/'3.2. ASSOC INST6 (USD)'!$D$8</f>
        <v>0</v>
      </c>
      <c r="E24" s="207">
        <f>+'3.2. ASSOC INST6 (M$)'!E23/'3.2. ASSOC INST6 (USD)'!$D$8</f>
        <v>0</v>
      </c>
      <c r="F24" s="207">
        <f>+'3.2. ASSOC INST6 (M$)'!F23/'3.2. ASSOC INST6 (USD)'!$D$8</f>
        <v>0</v>
      </c>
      <c r="G24" s="207">
        <f>+'3.2. ASSOC INST6 (M$)'!G23/'3.2. ASSOC INST6 (USD)'!$D$8</f>
        <v>0</v>
      </c>
      <c r="H24" s="207">
        <f>+'3.2. ASSOC INST6 (M$)'!H23/'3.2. ASSOC INST6 (USD)'!$D$8</f>
        <v>0</v>
      </c>
      <c r="I24" s="207">
        <f>+'3.2. ASSOC INST6 (M$)'!I23/'3.2. ASSOC INST6 (USD)'!$D$8</f>
        <v>0</v>
      </c>
      <c r="J24" s="207">
        <f>+'3.2. ASSOC INST6 (M$)'!J23/'3.2. ASSOC INST6 (USD)'!$D$8</f>
        <v>0</v>
      </c>
      <c r="K24" s="201">
        <f t="shared" si="3"/>
        <v>0</v>
      </c>
      <c r="L24" s="201">
        <f t="shared" si="4"/>
        <v>0</v>
      </c>
      <c r="M24" s="199">
        <f>+K24+L24</f>
        <v>0</v>
      </c>
      <c r="N24" s="24"/>
    </row>
    <row r="25" spans="2:14" s="29" customFormat="1" ht="30" customHeight="1" x14ac:dyDescent="0.25">
      <c r="B25" s="138" t="s">
        <v>52</v>
      </c>
      <c r="C25" s="209">
        <f>+'3.2. ASSOC INST6 (M$)'!C24/'3.2. ASSOC INST6 (USD)'!$D$8</f>
        <v>0</v>
      </c>
      <c r="D25" s="209">
        <f>+'3.2. ASSOC INST6 (M$)'!D24/'3.2. ASSOC INST6 (USD)'!$D$8</f>
        <v>0</v>
      </c>
      <c r="E25" s="209">
        <f>+'3.2. ASSOC INST6 (M$)'!E24/'3.2. ASSOC INST6 (USD)'!$D$8</f>
        <v>0</v>
      </c>
      <c r="F25" s="209">
        <f>+'3.2. ASSOC INST6 (M$)'!F24/'3.2. ASSOC INST6 (USD)'!$D$8</f>
        <v>0</v>
      </c>
      <c r="G25" s="209">
        <f>+'3.2. ASSOC INST6 (M$)'!G24/'3.2. ASSOC INST6 (USD)'!$D$8</f>
        <v>0</v>
      </c>
      <c r="H25" s="209">
        <f>+'3.2. ASSOC INST6 (M$)'!H24/'3.2. ASSOC INST6 (USD)'!$D$8</f>
        <v>0</v>
      </c>
      <c r="I25" s="209">
        <f>+'3.2. ASSOC INST6 (M$)'!I24/'3.2. ASSOC INST6 (USD)'!$D$8</f>
        <v>0</v>
      </c>
      <c r="J25" s="209">
        <f>+'3.2. ASSOC INST6 (M$)'!J24/'3.2. ASSOC INST6 (USD)'!$D$8</f>
        <v>0</v>
      </c>
      <c r="K25" s="201">
        <f t="shared" si="3"/>
        <v>0</v>
      </c>
      <c r="L25" s="201">
        <f t="shared" si="4"/>
        <v>0</v>
      </c>
      <c r="M25" s="199">
        <f>+K25+L25</f>
        <v>0</v>
      </c>
      <c r="N25" s="28"/>
    </row>
    <row r="26" spans="2:14" s="25" customFormat="1" ht="30" customHeight="1" x14ac:dyDescent="0.25">
      <c r="B26" s="23" t="s">
        <v>54</v>
      </c>
      <c r="C26" s="210">
        <f>+'3.2. ASSOC INST6 (M$)'!C25/'3.2. ASSOC INST6 (USD)'!$D$8</f>
        <v>0</v>
      </c>
      <c r="D26" s="210">
        <f>+'3.2. ASSOC INST6 (M$)'!D25/'3.2. ASSOC INST6 (USD)'!$D$8</f>
        <v>0</v>
      </c>
      <c r="E26" s="210">
        <f>+'3.2. ASSOC INST6 (M$)'!E25/'3.2. ASSOC INST6 (USD)'!$D$8</f>
        <v>0</v>
      </c>
      <c r="F26" s="210">
        <f>+'3.2. ASSOC INST6 (M$)'!F25/'3.2. ASSOC INST6 (USD)'!$D$8</f>
        <v>0</v>
      </c>
      <c r="G26" s="210">
        <f>+'3.2. ASSOC INST6 (M$)'!G25/'3.2. ASSOC INST6 (USD)'!$D$8</f>
        <v>0</v>
      </c>
      <c r="H26" s="210">
        <f>+'3.2. ASSOC INST6 (M$)'!H25/'3.2. ASSOC INST6 (USD)'!$D$8</f>
        <v>0</v>
      </c>
      <c r="I26" s="210">
        <f>+'3.2. ASSOC INST6 (M$)'!I25/'3.2. ASSOC INST6 (USD)'!$D$8</f>
        <v>0</v>
      </c>
      <c r="J26" s="210">
        <f>+'3.2. ASSOC INST6 (M$)'!J25/'3.2. ASSOC INST6 (USD)'!$D$8</f>
        <v>0</v>
      </c>
      <c r="K26" s="201">
        <f t="shared" si="3"/>
        <v>0</v>
      </c>
      <c r="L26" s="201">
        <f t="shared" si="4"/>
        <v>0</v>
      </c>
      <c r="M26" s="199">
        <f>+K26+L26</f>
        <v>0</v>
      </c>
      <c r="N26" s="24"/>
    </row>
    <row r="27" spans="2:14" s="25" customFormat="1" ht="30" customHeight="1" x14ac:dyDescent="0.25">
      <c r="B27" s="23" t="s">
        <v>67</v>
      </c>
      <c r="C27" s="210">
        <f>+'3.2. ASSOC INST6 (M$)'!C26/'3.2. ASSOC INST6 (USD)'!$D$8</f>
        <v>0</v>
      </c>
      <c r="D27" s="210">
        <f>+'3.2. ASSOC INST6 (M$)'!D26/'3.2. ASSOC INST6 (USD)'!$D$8</f>
        <v>0</v>
      </c>
      <c r="E27" s="210">
        <f>+'3.2. ASSOC INST6 (M$)'!E26/'3.2. ASSOC INST6 (USD)'!$D$8</f>
        <v>0</v>
      </c>
      <c r="F27" s="210">
        <f>+'3.2. ASSOC INST6 (M$)'!F26/'3.2. ASSOC INST6 (USD)'!$D$8</f>
        <v>0</v>
      </c>
      <c r="G27" s="210">
        <f>+'3.2. ASSOC INST6 (M$)'!G26/'3.2. ASSOC INST6 (USD)'!$D$8</f>
        <v>0</v>
      </c>
      <c r="H27" s="210">
        <f>+'3.2. ASSOC INST6 (M$)'!H26/'3.2. ASSOC INST6 (USD)'!$D$8</f>
        <v>0</v>
      </c>
      <c r="I27" s="210">
        <f>+'3.2. ASSOC INST6 (M$)'!I26/'3.2. ASSOC INST6 (USD)'!$D$8</f>
        <v>0</v>
      </c>
      <c r="J27" s="210">
        <f>+'3.2. ASSOC INST6 (M$)'!J26/'3.2. ASSOC INST6 (USD)'!$D$8</f>
        <v>0</v>
      </c>
      <c r="K27" s="201">
        <f t="shared" si="3"/>
        <v>0</v>
      </c>
      <c r="L27" s="201">
        <f t="shared" si="4"/>
        <v>0</v>
      </c>
      <c r="M27" s="199">
        <f>+K27+L27</f>
        <v>0</v>
      </c>
      <c r="N27" s="24"/>
    </row>
    <row r="28" spans="2:14" s="25" customFormat="1" ht="30" customHeight="1" x14ac:dyDescent="0.25">
      <c r="B28" s="32" t="s">
        <v>50</v>
      </c>
      <c r="C28" s="206">
        <f t="shared" ref="C28:H28" si="8">+C14+SUM(C24:C27)</f>
        <v>0</v>
      </c>
      <c r="D28" s="206">
        <f t="shared" si="8"/>
        <v>0</v>
      </c>
      <c r="E28" s="206">
        <f t="shared" si="8"/>
        <v>0</v>
      </c>
      <c r="F28" s="206">
        <f t="shared" si="8"/>
        <v>0</v>
      </c>
      <c r="G28" s="206">
        <f t="shared" si="8"/>
        <v>0</v>
      </c>
      <c r="H28" s="206">
        <f t="shared" si="8"/>
        <v>0</v>
      </c>
      <c r="I28" s="206">
        <f t="shared" ref="I28:J28" si="9">+I14+SUM(I24:I27)</f>
        <v>0</v>
      </c>
      <c r="J28" s="206">
        <f t="shared" si="9"/>
        <v>0</v>
      </c>
      <c r="K28" s="206">
        <f>+C28+E28+G28+I28</f>
        <v>0</v>
      </c>
      <c r="L28" s="206">
        <f>+D28+F28+H28+J28</f>
        <v>0</v>
      </c>
      <c r="M28" s="206">
        <f>+K28+L28</f>
        <v>0</v>
      </c>
      <c r="N28" s="24"/>
    </row>
  </sheetData>
  <mergeCells count="13">
    <mergeCell ref="C11:M11"/>
    <mergeCell ref="B1:M1"/>
    <mergeCell ref="C3:M3"/>
    <mergeCell ref="C4:M4"/>
    <mergeCell ref="C5:M5"/>
    <mergeCell ref="C6:M6"/>
    <mergeCell ref="B11:B13"/>
    <mergeCell ref="C12:D12"/>
    <mergeCell ref="E12:F12"/>
    <mergeCell ref="G12:H12"/>
    <mergeCell ref="K12:L12"/>
    <mergeCell ref="M12:M13"/>
    <mergeCell ref="I12:J1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28"/>
  <sheetViews>
    <sheetView view="pageBreakPreview" zoomScale="93" zoomScaleNormal="100" zoomScaleSheetLayoutView="93" workbookViewId="0">
      <selection activeCell="C7" sqref="C7"/>
    </sheetView>
  </sheetViews>
  <sheetFormatPr baseColWidth="10" defaultColWidth="11.42578125" defaultRowHeight="11.25" x14ac:dyDescent="0.15"/>
  <cols>
    <col min="1" max="1" width="1.28515625" style="17" customWidth="1"/>
    <col min="2" max="2" width="39" style="17" customWidth="1"/>
    <col min="3" max="3" width="13.140625" style="17" customWidth="1"/>
    <col min="4" max="10" width="13.140625" style="34" customWidth="1"/>
    <col min="11" max="12" width="13.140625" style="35" customWidth="1"/>
    <col min="13" max="13" width="15.42578125" style="35" customWidth="1"/>
    <col min="14" max="14" width="2" style="3" customWidth="1"/>
    <col min="15" max="16384" width="11.42578125" style="17"/>
  </cols>
  <sheetData>
    <row r="1" spans="1:14" s="2" customFormat="1" ht="26.25" customHeight="1" x14ac:dyDescent="0.15">
      <c r="A1" s="1"/>
      <c r="B1" s="311" t="s">
        <v>77</v>
      </c>
      <c r="C1" s="311"/>
      <c r="D1" s="311"/>
      <c r="E1" s="311"/>
      <c r="F1" s="311"/>
      <c r="G1" s="311"/>
      <c r="H1" s="311"/>
      <c r="I1" s="311"/>
      <c r="J1" s="311"/>
      <c r="K1" s="311"/>
      <c r="L1" s="311"/>
      <c r="M1" s="311"/>
    </row>
    <row r="2" spans="1:14" s="8" customFormat="1" ht="12.75" customHeight="1" x14ac:dyDescent="0.15">
      <c r="A2" s="3"/>
      <c r="B2" s="4"/>
      <c r="C2" s="4"/>
      <c r="D2" s="5"/>
      <c r="E2" s="6"/>
      <c r="F2" s="6"/>
      <c r="G2" s="6"/>
      <c r="H2" s="6"/>
      <c r="I2" s="6"/>
      <c r="J2" s="6"/>
      <c r="K2" s="7"/>
      <c r="L2" s="7"/>
      <c r="M2" s="7"/>
    </row>
    <row r="3" spans="1:14" s="14" customFormat="1" ht="20.100000000000001" customHeight="1" x14ac:dyDescent="0.25">
      <c r="A3" s="9"/>
      <c r="B3" s="10" t="s">
        <v>2</v>
      </c>
      <c r="C3" s="392">
        <f>+'2. ANID BUDGET (USD)'!C3</f>
        <v>0</v>
      </c>
      <c r="D3" s="393"/>
      <c r="E3" s="393"/>
      <c r="F3" s="393"/>
      <c r="G3" s="393"/>
      <c r="H3" s="393"/>
      <c r="I3" s="393"/>
      <c r="J3" s="393"/>
      <c r="K3" s="393"/>
      <c r="L3" s="393"/>
      <c r="M3" s="394"/>
      <c r="N3" s="13"/>
    </row>
    <row r="4" spans="1:14" s="14" customFormat="1" ht="20.100000000000001" customHeight="1" x14ac:dyDescent="0.25">
      <c r="A4" s="9"/>
      <c r="B4" s="10" t="s">
        <v>0</v>
      </c>
      <c r="C4" s="392">
        <f>+'2. ANID BUDGET (USD)'!C4</f>
        <v>0</v>
      </c>
      <c r="D4" s="393"/>
      <c r="E4" s="393"/>
      <c r="F4" s="393"/>
      <c r="G4" s="393"/>
      <c r="H4" s="393"/>
      <c r="I4" s="393"/>
      <c r="J4" s="393"/>
      <c r="K4" s="393"/>
      <c r="L4" s="393"/>
      <c r="M4" s="394"/>
      <c r="N4" s="13"/>
    </row>
    <row r="5" spans="1:14" s="14" customFormat="1" ht="20.100000000000001" customHeight="1" x14ac:dyDescent="0.25">
      <c r="A5" s="9"/>
      <c r="B5" s="117" t="s">
        <v>38</v>
      </c>
      <c r="C5" s="392">
        <f>+'2. ANID BUDGET (USD)'!C5</f>
        <v>0</v>
      </c>
      <c r="D5" s="393"/>
      <c r="E5" s="393"/>
      <c r="F5" s="393"/>
      <c r="G5" s="393"/>
      <c r="H5" s="393"/>
      <c r="I5" s="393"/>
      <c r="J5" s="393"/>
      <c r="K5" s="393"/>
      <c r="L5" s="393"/>
      <c r="M5" s="394"/>
      <c r="N5" s="13"/>
    </row>
    <row r="6" spans="1:14" s="14" customFormat="1" ht="20.100000000000001" customHeight="1" x14ac:dyDescent="0.25">
      <c r="A6" s="9"/>
      <c r="B6" s="117" t="s">
        <v>62</v>
      </c>
      <c r="C6" s="395">
        <f>+'2. ANID BUDGET (USD)'!C12</f>
        <v>0</v>
      </c>
      <c r="D6" s="396"/>
      <c r="E6" s="396"/>
      <c r="F6" s="396"/>
      <c r="G6" s="396"/>
      <c r="H6" s="396"/>
      <c r="I6" s="396"/>
      <c r="J6" s="396"/>
      <c r="K6" s="396"/>
      <c r="L6" s="396"/>
      <c r="M6" s="397"/>
      <c r="N6" s="13"/>
    </row>
    <row r="7" spans="1:14" ht="6" customHeight="1" x14ac:dyDescent="0.15">
      <c r="A7" s="3"/>
      <c r="B7" s="15"/>
      <c r="C7" s="15"/>
      <c r="D7" s="16"/>
      <c r="E7" s="16"/>
      <c r="F7" s="16"/>
      <c r="G7" s="16"/>
      <c r="H7" s="16"/>
      <c r="I7" s="16"/>
      <c r="J7" s="16"/>
      <c r="K7" s="1"/>
      <c r="L7" s="1"/>
      <c r="M7" s="1"/>
    </row>
    <row r="8" spans="1:14" ht="24.95" customHeight="1" x14ac:dyDescent="0.15">
      <c r="A8" s="3"/>
      <c r="B8" s="128" t="s">
        <v>79</v>
      </c>
      <c r="C8" s="129"/>
      <c r="D8" s="129">
        <f>+'3. TOTAL FINANC CONTRIB (USD) '!D12</f>
        <v>880</v>
      </c>
      <c r="E8" s="130" t="s">
        <v>80</v>
      </c>
      <c r="F8" s="16"/>
      <c r="G8" s="16"/>
      <c r="H8" s="16"/>
      <c r="I8" s="16"/>
      <c r="J8" s="16"/>
      <c r="K8" s="1"/>
      <c r="L8" s="1"/>
      <c r="M8" s="1"/>
    </row>
    <row r="9" spans="1:14" ht="5.0999999999999996" customHeight="1" x14ac:dyDescent="0.15">
      <c r="A9" s="3"/>
      <c r="B9" s="15"/>
      <c r="C9" s="15"/>
      <c r="D9" s="16"/>
      <c r="E9" s="16"/>
      <c r="F9" s="16"/>
      <c r="G9" s="16"/>
      <c r="H9" s="16"/>
      <c r="I9" s="16"/>
      <c r="J9" s="16"/>
      <c r="K9" s="1"/>
      <c r="L9" s="1"/>
      <c r="M9" s="1"/>
    </row>
    <row r="10" spans="1:14" ht="17.25" customHeight="1" x14ac:dyDescent="0.15">
      <c r="A10" s="3"/>
      <c r="B10" s="56" t="s">
        <v>89</v>
      </c>
      <c r="C10" s="1"/>
      <c r="D10" s="16"/>
      <c r="E10" s="16"/>
      <c r="F10" s="16"/>
      <c r="G10" s="16"/>
      <c r="H10" s="16"/>
      <c r="I10" s="16"/>
      <c r="J10" s="16"/>
      <c r="K10" s="1"/>
      <c r="L10" s="1"/>
      <c r="M10" s="1"/>
    </row>
    <row r="11" spans="1:14" s="18" customFormat="1" ht="20.25" customHeight="1" x14ac:dyDescent="0.25">
      <c r="A11" s="9"/>
      <c r="B11" s="408" t="s">
        <v>40</v>
      </c>
      <c r="C11" s="399" t="s">
        <v>3</v>
      </c>
      <c r="D11" s="400"/>
      <c r="E11" s="400"/>
      <c r="F11" s="400"/>
      <c r="G11" s="400"/>
      <c r="H11" s="400"/>
      <c r="I11" s="400"/>
      <c r="J11" s="400"/>
      <c r="K11" s="400"/>
      <c r="L11" s="400"/>
      <c r="M11" s="401"/>
      <c r="N11" s="9"/>
    </row>
    <row r="12" spans="1:14" s="18" customFormat="1" ht="27" customHeight="1" x14ac:dyDescent="0.25">
      <c r="A12" s="9"/>
      <c r="B12" s="409"/>
      <c r="C12" s="388" t="s">
        <v>7</v>
      </c>
      <c r="D12" s="389"/>
      <c r="E12" s="388" t="s">
        <v>8</v>
      </c>
      <c r="F12" s="389"/>
      <c r="G12" s="388" t="s">
        <v>9</v>
      </c>
      <c r="H12" s="389"/>
      <c r="I12" s="388" t="s">
        <v>106</v>
      </c>
      <c r="J12" s="389"/>
      <c r="K12" s="388" t="s">
        <v>1</v>
      </c>
      <c r="L12" s="389"/>
      <c r="M12" s="390" t="s">
        <v>1</v>
      </c>
      <c r="N12" s="9"/>
    </row>
    <row r="13" spans="1:14" s="18" customFormat="1" ht="22.5" x14ac:dyDescent="0.25">
      <c r="A13" s="9"/>
      <c r="B13" s="410"/>
      <c r="C13" s="21" t="s">
        <v>4</v>
      </c>
      <c r="D13" s="22" t="s">
        <v>5</v>
      </c>
      <c r="E13" s="21" t="s">
        <v>4</v>
      </c>
      <c r="F13" s="22" t="s">
        <v>5</v>
      </c>
      <c r="G13" s="21" t="s">
        <v>4</v>
      </c>
      <c r="H13" s="22" t="s">
        <v>5</v>
      </c>
      <c r="I13" s="21" t="s">
        <v>4</v>
      </c>
      <c r="J13" s="22" t="s">
        <v>5</v>
      </c>
      <c r="K13" s="21" t="s">
        <v>4</v>
      </c>
      <c r="L13" s="22" t="s">
        <v>5</v>
      </c>
      <c r="M13" s="391"/>
      <c r="N13" s="9"/>
    </row>
    <row r="14" spans="1:14" s="25" customFormat="1" ht="30" customHeight="1" x14ac:dyDescent="0.25">
      <c r="B14" s="23" t="s">
        <v>12</v>
      </c>
      <c r="C14" s="199">
        <f t="shared" ref="C14:M14" si="0">SUM(C15:C22)</f>
        <v>0</v>
      </c>
      <c r="D14" s="199">
        <f t="shared" si="0"/>
        <v>0</v>
      </c>
      <c r="E14" s="199">
        <f t="shared" si="0"/>
        <v>0</v>
      </c>
      <c r="F14" s="199">
        <f t="shared" si="0"/>
        <v>0</v>
      </c>
      <c r="G14" s="199">
        <f t="shared" si="0"/>
        <v>0</v>
      </c>
      <c r="H14" s="199">
        <f t="shared" si="0"/>
        <v>0</v>
      </c>
      <c r="I14" s="199">
        <f t="shared" ref="I14:J14" si="1">SUM(I15:I22)</f>
        <v>0</v>
      </c>
      <c r="J14" s="199">
        <f t="shared" si="1"/>
        <v>0</v>
      </c>
      <c r="K14" s="199">
        <f t="shared" si="0"/>
        <v>0</v>
      </c>
      <c r="L14" s="199">
        <f t="shared" si="0"/>
        <v>0</v>
      </c>
      <c r="M14" s="199">
        <f t="shared" si="0"/>
        <v>0</v>
      </c>
      <c r="N14" s="24"/>
    </row>
    <row r="15" spans="1:14" s="25" customFormat="1" ht="30" customHeight="1" x14ac:dyDescent="0.25">
      <c r="B15" s="30" t="s">
        <v>13</v>
      </c>
      <c r="C15" s="207">
        <f>+'3.2. ASSOC INST7 (M$)'!C14/'3.2. ASSOC INST7 (USD)'!$D$8</f>
        <v>0</v>
      </c>
      <c r="D15" s="207">
        <f>+'3.2. ASSOC INST7 (M$)'!D14/'3.2. ASSOC INST7 (USD)'!$D$8</f>
        <v>0</v>
      </c>
      <c r="E15" s="207">
        <f>+'3.2. ASSOC INST7 (M$)'!E14/'3.2. ASSOC INST7 (USD)'!$D$8</f>
        <v>0</v>
      </c>
      <c r="F15" s="207">
        <f>+'3.2. ASSOC INST7 (M$)'!F14/'3.2. ASSOC INST7 (USD)'!$D$8</f>
        <v>0</v>
      </c>
      <c r="G15" s="207">
        <f>+'3.2. ASSOC INST7 (M$)'!G14/'3.2. ASSOC INST7 (USD)'!$D$8</f>
        <v>0</v>
      </c>
      <c r="H15" s="207">
        <f>+'3.2. ASSOC INST7 (M$)'!H14/'3.2. ASSOC INST7 (USD)'!$D$8</f>
        <v>0</v>
      </c>
      <c r="I15" s="207">
        <f>+'3.2. ASSOC INST7 (M$)'!I14/'3.2. ASSOC INST7 (USD)'!$D$8</f>
        <v>0</v>
      </c>
      <c r="J15" s="207">
        <f>+'3.2. ASSOC INST7 (M$)'!J14/'3.2. ASSOC INST7 (USD)'!$D$8</f>
        <v>0</v>
      </c>
      <c r="K15" s="201">
        <f>+C15+E15+G15+I15</f>
        <v>0</v>
      </c>
      <c r="L15" s="201">
        <f>+D15+F15+H15+J15</f>
        <v>0</v>
      </c>
      <c r="M15" s="201">
        <f t="shared" ref="M15:M23" si="2">+K15+L15</f>
        <v>0</v>
      </c>
      <c r="N15" s="24"/>
    </row>
    <row r="16" spans="1:14" s="25" customFormat="1" ht="30" customHeight="1" x14ac:dyDescent="0.25">
      <c r="B16" s="30" t="str">
        <f>+'2.1 PERSONNEL (USD)'!B22</f>
        <v xml:space="preserve">Postdocs </v>
      </c>
      <c r="C16" s="207">
        <f>+'3.2. ASSOC INST7 (M$)'!C15/'3.2. ASSOC INST7 (USD)'!$D$8</f>
        <v>0</v>
      </c>
      <c r="D16" s="207">
        <f>+'3.2. ASSOC INST7 (M$)'!D15/'3.2. ASSOC INST7 (USD)'!$D$8</f>
        <v>0</v>
      </c>
      <c r="E16" s="207">
        <f>+'3.2. ASSOC INST7 (M$)'!E15/'3.2. ASSOC INST7 (USD)'!$D$8</f>
        <v>0</v>
      </c>
      <c r="F16" s="207">
        <f>+'3.2. ASSOC INST7 (M$)'!F15/'3.2. ASSOC INST7 (USD)'!$D$8</f>
        <v>0</v>
      </c>
      <c r="G16" s="207">
        <f>+'3.2. ASSOC INST7 (M$)'!G15/'3.2. ASSOC INST7 (USD)'!$D$8</f>
        <v>0</v>
      </c>
      <c r="H16" s="207">
        <f>+'3.2. ASSOC INST7 (M$)'!H15/'3.2. ASSOC INST7 (USD)'!$D$8</f>
        <v>0</v>
      </c>
      <c r="I16" s="207">
        <f>+'3.2. ASSOC INST7 (M$)'!I15/'3.2. ASSOC INST7 (USD)'!$D$8</f>
        <v>0</v>
      </c>
      <c r="J16" s="207">
        <f>+'3.2. ASSOC INST7 (M$)'!J15/'3.2. ASSOC INST7 (USD)'!$D$8</f>
        <v>0</v>
      </c>
      <c r="K16" s="201">
        <f t="shared" ref="K16:K27" si="3">+C16+E16+G16+I16</f>
        <v>0</v>
      </c>
      <c r="L16" s="201">
        <f t="shared" ref="L16:L27" si="4">+D16+F16+H16+J16</f>
        <v>0</v>
      </c>
      <c r="M16" s="202">
        <f t="shared" si="2"/>
        <v>0</v>
      </c>
      <c r="N16" s="24"/>
    </row>
    <row r="17" spans="2:14" s="25" customFormat="1" ht="30" customHeight="1" x14ac:dyDescent="0.25">
      <c r="B17" s="30" t="str">
        <f>+'2.1 PERSONNEL (USD)'!B23</f>
        <v>Phd Thesis Students</v>
      </c>
      <c r="C17" s="207">
        <f>+'3.2. ASSOC INST7 (M$)'!C16/'3.2. ASSOC INST7 (USD)'!$D$8</f>
        <v>0</v>
      </c>
      <c r="D17" s="207">
        <f>+'3.2. ASSOC INST7 (M$)'!D16/'3.2. ASSOC INST7 (USD)'!$D$8</f>
        <v>0</v>
      </c>
      <c r="E17" s="207">
        <f>+'3.2. ASSOC INST7 (M$)'!E16/'3.2. ASSOC INST7 (USD)'!$D$8</f>
        <v>0</v>
      </c>
      <c r="F17" s="207">
        <f>+'3.2. ASSOC INST7 (M$)'!F16/'3.2. ASSOC INST7 (USD)'!$D$8</f>
        <v>0</v>
      </c>
      <c r="G17" s="207">
        <f>+'3.2. ASSOC INST7 (M$)'!G16/'3.2. ASSOC INST7 (USD)'!$D$8</f>
        <v>0</v>
      </c>
      <c r="H17" s="207">
        <f>+'3.2. ASSOC INST7 (M$)'!H16/'3.2. ASSOC INST7 (USD)'!$D$8</f>
        <v>0</v>
      </c>
      <c r="I17" s="207">
        <f>+'3.2. ASSOC INST7 (M$)'!I16/'3.2. ASSOC INST7 (USD)'!$D$8</f>
        <v>0</v>
      </c>
      <c r="J17" s="207">
        <f>+'3.2. ASSOC INST7 (M$)'!J16/'3.2. ASSOC INST7 (USD)'!$D$8</f>
        <v>0</v>
      </c>
      <c r="K17" s="201">
        <f t="shared" si="3"/>
        <v>0</v>
      </c>
      <c r="L17" s="201">
        <f t="shared" si="4"/>
        <v>0</v>
      </c>
      <c r="M17" s="202">
        <f t="shared" si="2"/>
        <v>0</v>
      </c>
      <c r="N17" s="24"/>
    </row>
    <row r="18" spans="2:14" s="25" customFormat="1" ht="30" customHeight="1" x14ac:dyDescent="0.25">
      <c r="B18" s="30" t="str">
        <f>+'2.1 PERSONNEL (USD)'!B24</f>
        <v>Master Thesis Students</v>
      </c>
      <c r="C18" s="207">
        <f>+'3.2. ASSOC INST7 (M$)'!C17/'3.2. ASSOC INST7 (USD)'!$D$8</f>
        <v>0</v>
      </c>
      <c r="D18" s="207">
        <f>+'3.2. ASSOC INST7 (M$)'!D17/'3.2. ASSOC INST7 (USD)'!$D$8</f>
        <v>0</v>
      </c>
      <c r="E18" s="207">
        <f>+'3.2. ASSOC INST7 (M$)'!E17/'3.2. ASSOC INST7 (USD)'!$D$8</f>
        <v>0</v>
      </c>
      <c r="F18" s="207">
        <f>+'3.2. ASSOC INST7 (M$)'!F17/'3.2. ASSOC INST7 (USD)'!$D$8</f>
        <v>0</v>
      </c>
      <c r="G18" s="207">
        <f>+'3.2. ASSOC INST7 (M$)'!G17/'3.2. ASSOC INST7 (USD)'!$D$8</f>
        <v>0</v>
      </c>
      <c r="H18" s="207">
        <f>+'3.2. ASSOC INST7 (M$)'!H17/'3.2. ASSOC INST7 (USD)'!$D$8</f>
        <v>0</v>
      </c>
      <c r="I18" s="207">
        <f>+'3.2. ASSOC INST7 (M$)'!I17/'3.2. ASSOC INST7 (USD)'!$D$8</f>
        <v>0</v>
      </c>
      <c r="J18" s="207">
        <f>+'3.2. ASSOC INST7 (M$)'!J17/'3.2. ASSOC INST7 (USD)'!$D$8</f>
        <v>0</v>
      </c>
      <c r="K18" s="201">
        <f t="shared" si="3"/>
        <v>0</v>
      </c>
      <c r="L18" s="201">
        <f t="shared" si="4"/>
        <v>0</v>
      </c>
      <c r="M18" s="202">
        <f t="shared" ref="M18" si="5">+K18+L18</f>
        <v>0</v>
      </c>
      <c r="N18" s="24"/>
    </row>
    <row r="19" spans="2:14" s="25" customFormat="1" ht="30" customHeight="1" x14ac:dyDescent="0.25">
      <c r="B19" s="30" t="str">
        <f>+'2.1 PERSONNEL (USD)'!B25</f>
        <v>Undergraduated Thesis Students</v>
      </c>
      <c r="C19" s="207">
        <f>+'3.2. ASSOC INST7 (M$)'!C18/'3.2. ASSOC INST7 (USD)'!$D$8</f>
        <v>0</v>
      </c>
      <c r="D19" s="207">
        <f>+'3.2. ASSOC INST7 (M$)'!D18/'3.2. ASSOC INST7 (USD)'!$D$8</f>
        <v>0</v>
      </c>
      <c r="E19" s="207">
        <f>+'3.2. ASSOC INST7 (M$)'!E18/'3.2. ASSOC INST7 (USD)'!$D$8</f>
        <v>0</v>
      </c>
      <c r="F19" s="207">
        <f>+'3.2. ASSOC INST7 (M$)'!F18/'3.2. ASSOC INST7 (USD)'!$D$8</f>
        <v>0</v>
      </c>
      <c r="G19" s="207">
        <f>+'3.2. ASSOC INST7 (M$)'!G18/'3.2. ASSOC INST7 (USD)'!$D$8</f>
        <v>0</v>
      </c>
      <c r="H19" s="207">
        <f>+'3.2. ASSOC INST7 (M$)'!H18/'3.2. ASSOC INST7 (USD)'!$D$8</f>
        <v>0</v>
      </c>
      <c r="I19" s="207">
        <f>+'3.2. ASSOC INST7 (M$)'!I18/'3.2. ASSOC INST7 (USD)'!$D$8</f>
        <v>0</v>
      </c>
      <c r="J19" s="207">
        <f>+'3.2. ASSOC INST7 (M$)'!J18/'3.2. ASSOC INST7 (USD)'!$D$8</f>
        <v>0</v>
      </c>
      <c r="K19" s="201">
        <f t="shared" si="3"/>
        <v>0</v>
      </c>
      <c r="L19" s="201">
        <f t="shared" si="4"/>
        <v>0</v>
      </c>
      <c r="M19" s="202">
        <f t="shared" si="2"/>
        <v>0</v>
      </c>
      <c r="N19" s="24"/>
    </row>
    <row r="20" spans="2:14" s="25" customFormat="1" ht="30" customHeight="1" x14ac:dyDescent="0.25">
      <c r="B20" s="30" t="str">
        <f>+'2.1 PERSONNEL (USD)'!B27</f>
        <v>Professionals and Technicians</v>
      </c>
      <c r="C20" s="207">
        <f>+'3.2. ASSOC INST7 (M$)'!C19/'3.2. ASSOC INST7 (USD)'!$D$8</f>
        <v>0</v>
      </c>
      <c r="D20" s="207">
        <f>+'3.2. ASSOC INST7 (M$)'!D19/'3.2. ASSOC INST7 (USD)'!$D$8</f>
        <v>0</v>
      </c>
      <c r="E20" s="207">
        <f>+'3.2. ASSOC INST7 (M$)'!E19/'3.2. ASSOC INST7 (USD)'!$D$8</f>
        <v>0</v>
      </c>
      <c r="F20" s="207">
        <f>+'3.2. ASSOC INST7 (M$)'!F19/'3.2. ASSOC INST7 (USD)'!$D$8</f>
        <v>0</v>
      </c>
      <c r="G20" s="207">
        <f>+'3.2. ASSOC INST7 (M$)'!G19/'3.2. ASSOC INST7 (USD)'!$D$8</f>
        <v>0</v>
      </c>
      <c r="H20" s="207">
        <f>+'3.2. ASSOC INST7 (M$)'!H19/'3.2. ASSOC INST7 (USD)'!$D$8</f>
        <v>0</v>
      </c>
      <c r="I20" s="207">
        <f>+'3.2. ASSOC INST7 (M$)'!I19/'3.2. ASSOC INST7 (USD)'!$D$8</f>
        <v>0</v>
      </c>
      <c r="J20" s="207">
        <f>+'3.2. ASSOC INST7 (M$)'!J19/'3.2. ASSOC INST7 (USD)'!$D$8</f>
        <v>0</v>
      </c>
      <c r="K20" s="201">
        <f t="shared" si="3"/>
        <v>0</v>
      </c>
      <c r="L20" s="201">
        <f t="shared" si="4"/>
        <v>0</v>
      </c>
      <c r="M20" s="202">
        <f t="shared" si="2"/>
        <v>0</v>
      </c>
      <c r="N20" s="24"/>
    </row>
    <row r="21" spans="2:14" s="25" customFormat="1" ht="30" customHeight="1" x14ac:dyDescent="0.25">
      <c r="B21" s="30" t="str">
        <f>+'2.1 PERSONNEL (USD)'!B28</f>
        <v>Project Administrative Staff</v>
      </c>
      <c r="C21" s="207">
        <f>+'3.2. ASSOC INST7 (M$)'!C20/'3.2. ASSOC INST7 (USD)'!$D$8</f>
        <v>0</v>
      </c>
      <c r="D21" s="207">
        <f>+'3.2. ASSOC INST7 (M$)'!D20/'3.2. ASSOC INST7 (USD)'!$D$8</f>
        <v>0</v>
      </c>
      <c r="E21" s="207">
        <f>+'3.2. ASSOC INST7 (M$)'!E20/'3.2. ASSOC INST7 (USD)'!$D$8</f>
        <v>0</v>
      </c>
      <c r="F21" s="207">
        <f>+'3.2. ASSOC INST7 (M$)'!F20/'3.2. ASSOC INST7 (USD)'!$D$8</f>
        <v>0</v>
      </c>
      <c r="G21" s="207">
        <f>+'3.2. ASSOC INST7 (M$)'!G20/'3.2. ASSOC INST7 (USD)'!$D$8</f>
        <v>0</v>
      </c>
      <c r="H21" s="207">
        <f>+'3.2. ASSOC INST7 (M$)'!H20/'3.2. ASSOC INST7 (USD)'!$D$8</f>
        <v>0</v>
      </c>
      <c r="I21" s="207">
        <f>+'3.2. ASSOC INST7 (M$)'!I20/'3.2. ASSOC INST7 (USD)'!$D$8</f>
        <v>0</v>
      </c>
      <c r="J21" s="207">
        <f>+'3.2. ASSOC INST7 (M$)'!J20/'3.2. ASSOC INST7 (USD)'!$D$8</f>
        <v>0</v>
      </c>
      <c r="K21" s="201">
        <f t="shared" si="3"/>
        <v>0</v>
      </c>
      <c r="L21" s="201">
        <f t="shared" si="4"/>
        <v>0</v>
      </c>
      <c r="M21" s="202">
        <f t="shared" si="2"/>
        <v>0</v>
      </c>
      <c r="N21" s="24"/>
    </row>
    <row r="22" spans="2:14" s="25" customFormat="1" ht="30" customHeight="1" x14ac:dyDescent="0.25">
      <c r="B22" s="30" t="str">
        <f>+'2.1 PERSONNEL (USD)'!B29</f>
        <v>Research Assistants</v>
      </c>
      <c r="C22" s="207">
        <f>+'3.2. ASSOC INST7 (M$)'!C21/'3.2. ASSOC INST7 (USD)'!$D$8</f>
        <v>0</v>
      </c>
      <c r="D22" s="207">
        <f>+'3.2. ASSOC INST7 (M$)'!D21/'3.2. ASSOC INST7 (USD)'!$D$8</f>
        <v>0</v>
      </c>
      <c r="E22" s="207">
        <f>+'3.2. ASSOC INST7 (M$)'!E21/'3.2. ASSOC INST7 (USD)'!$D$8</f>
        <v>0</v>
      </c>
      <c r="F22" s="207">
        <f>+'3.2. ASSOC INST7 (M$)'!F21/'3.2. ASSOC INST7 (USD)'!$D$8</f>
        <v>0</v>
      </c>
      <c r="G22" s="207">
        <f>+'3.2. ASSOC INST7 (M$)'!G21/'3.2. ASSOC INST7 (USD)'!$D$8</f>
        <v>0</v>
      </c>
      <c r="H22" s="207">
        <f>+'3.2. ASSOC INST7 (M$)'!H21/'3.2. ASSOC INST7 (USD)'!$D$8</f>
        <v>0</v>
      </c>
      <c r="I22" s="207">
        <f>+'3.2. ASSOC INST7 (M$)'!I21/'3.2. ASSOC INST7 (USD)'!$D$8</f>
        <v>0</v>
      </c>
      <c r="J22" s="207">
        <f>+'3.2. ASSOC INST7 (M$)'!J21/'3.2. ASSOC INST7 (USD)'!$D$8</f>
        <v>0</v>
      </c>
      <c r="K22" s="201">
        <f t="shared" si="3"/>
        <v>0</v>
      </c>
      <c r="L22" s="201">
        <f t="shared" si="4"/>
        <v>0</v>
      </c>
      <c r="M22" s="202">
        <f t="shared" si="2"/>
        <v>0</v>
      </c>
      <c r="N22" s="24"/>
    </row>
    <row r="23" spans="2:14" s="25" customFormat="1" ht="30" customHeight="1" x14ac:dyDescent="0.25">
      <c r="B23" s="23" t="s">
        <v>52</v>
      </c>
      <c r="C23" s="208">
        <f>+C24+C25</f>
        <v>0</v>
      </c>
      <c r="D23" s="208">
        <f t="shared" ref="D23:H23" si="6">+D24+D25</f>
        <v>0</v>
      </c>
      <c r="E23" s="208">
        <f t="shared" si="6"/>
        <v>0</v>
      </c>
      <c r="F23" s="208">
        <f t="shared" si="6"/>
        <v>0</v>
      </c>
      <c r="G23" s="208">
        <f t="shared" si="6"/>
        <v>0</v>
      </c>
      <c r="H23" s="208">
        <f t="shared" si="6"/>
        <v>0</v>
      </c>
      <c r="I23" s="208">
        <f t="shared" ref="I23:J23" si="7">+I24+I25</f>
        <v>0</v>
      </c>
      <c r="J23" s="208">
        <f t="shared" si="7"/>
        <v>0</v>
      </c>
      <c r="K23" s="201">
        <f t="shared" si="3"/>
        <v>0</v>
      </c>
      <c r="L23" s="201">
        <f t="shared" si="4"/>
        <v>0</v>
      </c>
      <c r="M23" s="202">
        <f t="shared" si="2"/>
        <v>0</v>
      </c>
      <c r="N23" s="24"/>
    </row>
    <row r="24" spans="2:14" s="25" customFormat="1" ht="30" customHeight="1" x14ac:dyDescent="0.25">
      <c r="B24" s="138" t="s">
        <v>51</v>
      </c>
      <c r="C24" s="207">
        <f>+'3.2. ASSOC INST7 (M$)'!C23/'3.2. ASSOC INST7 (USD)'!$D$8</f>
        <v>0</v>
      </c>
      <c r="D24" s="207">
        <f>+'3.2. ASSOC INST7 (M$)'!D23/'3.2. ASSOC INST7 (USD)'!$D$8</f>
        <v>0</v>
      </c>
      <c r="E24" s="207">
        <f>+'3.2. ASSOC INST7 (M$)'!E23/'3.2. ASSOC INST7 (USD)'!$D$8</f>
        <v>0</v>
      </c>
      <c r="F24" s="207">
        <f>+'3.2. ASSOC INST7 (M$)'!F23/'3.2. ASSOC INST7 (USD)'!$D$8</f>
        <v>0</v>
      </c>
      <c r="G24" s="207">
        <f>+'3.2. ASSOC INST7 (M$)'!G23/'3.2. ASSOC INST7 (USD)'!$D$8</f>
        <v>0</v>
      </c>
      <c r="H24" s="207">
        <f>+'3.2. ASSOC INST7 (M$)'!H23/'3.2. ASSOC INST7 (USD)'!$D$8</f>
        <v>0</v>
      </c>
      <c r="I24" s="207">
        <f>+'3.2. ASSOC INST7 (M$)'!I23/'3.2. ASSOC INST7 (USD)'!$D$8</f>
        <v>0</v>
      </c>
      <c r="J24" s="207">
        <f>+'3.2. ASSOC INST7 (M$)'!J23/'3.2. ASSOC INST7 (USD)'!$D$8</f>
        <v>0</v>
      </c>
      <c r="K24" s="201">
        <f t="shared" si="3"/>
        <v>0</v>
      </c>
      <c r="L24" s="201">
        <f t="shared" si="4"/>
        <v>0</v>
      </c>
      <c r="M24" s="199">
        <f>+K24+L24</f>
        <v>0</v>
      </c>
      <c r="N24" s="24"/>
    </row>
    <row r="25" spans="2:14" s="29" customFormat="1" ht="30" customHeight="1" x14ac:dyDescent="0.25">
      <c r="B25" s="138" t="s">
        <v>52</v>
      </c>
      <c r="C25" s="209">
        <f>+'3.2. ASSOC INST7 (M$)'!C24/'3.2. ASSOC INST7 (USD)'!$D$8</f>
        <v>0</v>
      </c>
      <c r="D25" s="209">
        <f>+'3.2. ASSOC INST7 (M$)'!D24/'3.2. ASSOC INST7 (USD)'!$D$8</f>
        <v>0</v>
      </c>
      <c r="E25" s="209">
        <f>+'3.2. ASSOC INST7 (M$)'!E24/'3.2. ASSOC INST7 (USD)'!$D$8</f>
        <v>0</v>
      </c>
      <c r="F25" s="209">
        <f>+'3.2. ASSOC INST7 (M$)'!F24/'3.2. ASSOC INST7 (USD)'!$D$8</f>
        <v>0</v>
      </c>
      <c r="G25" s="209">
        <f>+'3.2. ASSOC INST7 (M$)'!G24/'3.2. ASSOC INST7 (USD)'!$D$8</f>
        <v>0</v>
      </c>
      <c r="H25" s="209">
        <f>+'3.2. ASSOC INST7 (M$)'!H24/'3.2. ASSOC INST7 (USD)'!$D$8</f>
        <v>0</v>
      </c>
      <c r="I25" s="209">
        <f>+'3.2. ASSOC INST7 (M$)'!I24/'3.2. ASSOC INST7 (USD)'!$D$8</f>
        <v>0</v>
      </c>
      <c r="J25" s="209">
        <f>+'3.2. ASSOC INST7 (M$)'!J24/'3.2. ASSOC INST7 (USD)'!$D$8</f>
        <v>0</v>
      </c>
      <c r="K25" s="201">
        <f t="shared" si="3"/>
        <v>0</v>
      </c>
      <c r="L25" s="201">
        <f t="shared" si="4"/>
        <v>0</v>
      </c>
      <c r="M25" s="199">
        <f>+K25+L25</f>
        <v>0</v>
      </c>
      <c r="N25" s="28"/>
    </row>
    <row r="26" spans="2:14" s="25" customFormat="1" ht="30" customHeight="1" x14ac:dyDescent="0.25">
      <c r="B26" s="23" t="s">
        <v>54</v>
      </c>
      <c r="C26" s="210">
        <f>+'3.2. ASSOC INST7 (M$)'!C25/'3.2. ASSOC INST7 (USD)'!$D$8</f>
        <v>0</v>
      </c>
      <c r="D26" s="210">
        <f>+'3.2. ASSOC INST7 (M$)'!D25/'3.2. ASSOC INST7 (USD)'!$D$8</f>
        <v>0</v>
      </c>
      <c r="E26" s="210">
        <f>+'3.2. ASSOC INST7 (M$)'!E25/'3.2. ASSOC INST7 (USD)'!$D$8</f>
        <v>0</v>
      </c>
      <c r="F26" s="210">
        <f>+'3.2. ASSOC INST7 (M$)'!F25/'3.2. ASSOC INST7 (USD)'!$D$8</f>
        <v>0</v>
      </c>
      <c r="G26" s="210">
        <f>+'3.2. ASSOC INST7 (M$)'!G25/'3.2. ASSOC INST7 (USD)'!$D$8</f>
        <v>0</v>
      </c>
      <c r="H26" s="210">
        <f>+'3.2. ASSOC INST7 (M$)'!H25/'3.2. ASSOC INST7 (USD)'!$D$8</f>
        <v>0</v>
      </c>
      <c r="I26" s="210">
        <f>+'3.2. ASSOC INST7 (M$)'!I25/'3.2. ASSOC INST7 (USD)'!$D$8</f>
        <v>0</v>
      </c>
      <c r="J26" s="210">
        <f>+'3.2. ASSOC INST7 (M$)'!J25/'3.2. ASSOC INST7 (USD)'!$D$8</f>
        <v>0</v>
      </c>
      <c r="K26" s="201">
        <f t="shared" si="3"/>
        <v>0</v>
      </c>
      <c r="L26" s="201">
        <f t="shared" si="4"/>
        <v>0</v>
      </c>
      <c r="M26" s="199">
        <f>+K26+L26</f>
        <v>0</v>
      </c>
      <c r="N26" s="24"/>
    </row>
    <row r="27" spans="2:14" s="25" customFormat="1" ht="30" customHeight="1" x14ac:dyDescent="0.25">
      <c r="B27" s="23" t="s">
        <v>67</v>
      </c>
      <c r="C27" s="210">
        <f>+'3.2. ASSOC INST7 (M$)'!C26/'3.2. ASSOC INST7 (USD)'!$D$8</f>
        <v>0</v>
      </c>
      <c r="D27" s="210">
        <f>+'3.2. ASSOC INST7 (M$)'!D26/'3.2. ASSOC INST7 (USD)'!$D$8</f>
        <v>0</v>
      </c>
      <c r="E27" s="210">
        <f>+'3.2. ASSOC INST7 (M$)'!E26/'3.2. ASSOC INST7 (USD)'!$D$8</f>
        <v>0</v>
      </c>
      <c r="F27" s="210">
        <f>+'3.2. ASSOC INST7 (M$)'!F26/'3.2. ASSOC INST7 (USD)'!$D$8</f>
        <v>0</v>
      </c>
      <c r="G27" s="210">
        <f>+'3.2. ASSOC INST7 (M$)'!G26/'3.2. ASSOC INST7 (USD)'!$D$8</f>
        <v>0</v>
      </c>
      <c r="H27" s="210">
        <f>+'3.2. ASSOC INST7 (M$)'!H26/'3.2. ASSOC INST7 (USD)'!$D$8</f>
        <v>0</v>
      </c>
      <c r="I27" s="210">
        <f>+'3.2. ASSOC INST7 (M$)'!I26/'3.2. ASSOC INST7 (USD)'!$D$8</f>
        <v>0</v>
      </c>
      <c r="J27" s="210">
        <f>+'3.2. ASSOC INST7 (M$)'!J26/'3.2. ASSOC INST7 (USD)'!$D$8</f>
        <v>0</v>
      </c>
      <c r="K27" s="201">
        <f t="shared" si="3"/>
        <v>0</v>
      </c>
      <c r="L27" s="201">
        <f t="shared" si="4"/>
        <v>0</v>
      </c>
      <c r="M27" s="199">
        <f>+K27+L27</f>
        <v>0</v>
      </c>
      <c r="N27" s="24"/>
    </row>
    <row r="28" spans="2:14" s="25" customFormat="1" ht="30" customHeight="1" x14ac:dyDescent="0.25">
      <c r="B28" s="32" t="s">
        <v>50</v>
      </c>
      <c r="C28" s="206">
        <f t="shared" ref="C28:H28" si="8">+C14+SUM(C24:C27)</f>
        <v>0</v>
      </c>
      <c r="D28" s="206">
        <f t="shared" si="8"/>
        <v>0</v>
      </c>
      <c r="E28" s="206">
        <f t="shared" si="8"/>
        <v>0</v>
      </c>
      <c r="F28" s="206">
        <f t="shared" si="8"/>
        <v>0</v>
      </c>
      <c r="G28" s="206">
        <f t="shared" si="8"/>
        <v>0</v>
      </c>
      <c r="H28" s="206">
        <f t="shared" si="8"/>
        <v>0</v>
      </c>
      <c r="I28" s="206">
        <f t="shared" ref="I28:J28" si="9">+I14+SUM(I24:I27)</f>
        <v>0</v>
      </c>
      <c r="J28" s="206">
        <f t="shared" si="9"/>
        <v>0</v>
      </c>
      <c r="K28" s="206">
        <f>+C28+E28+G28+I28</f>
        <v>0</v>
      </c>
      <c r="L28" s="206">
        <f>+D28+F28+H28+J28</f>
        <v>0</v>
      </c>
      <c r="M28" s="206">
        <f>+K28+L28</f>
        <v>0</v>
      </c>
      <c r="N28" s="24"/>
    </row>
  </sheetData>
  <mergeCells count="13">
    <mergeCell ref="C11:M11"/>
    <mergeCell ref="B1:M1"/>
    <mergeCell ref="C3:M3"/>
    <mergeCell ref="C4:M4"/>
    <mergeCell ref="C5:M5"/>
    <mergeCell ref="C6:M6"/>
    <mergeCell ref="B11:B13"/>
    <mergeCell ref="C12:D12"/>
    <mergeCell ref="E12:F12"/>
    <mergeCell ref="G12:H12"/>
    <mergeCell ref="K12:L12"/>
    <mergeCell ref="M12:M13"/>
    <mergeCell ref="I12:J12"/>
  </mergeCells>
  <pageMargins left="0.7" right="0.7" top="0.75" bottom="0.75" header="0.3" footer="0.3"/>
  <pageSetup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Y56"/>
  <sheetViews>
    <sheetView view="pageBreakPreview" zoomScaleNormal="100" zoomScaleSheetLayoutView="100" workbookViewId="0">
      <selection activeCell="B17" sqref="B17:H44"/>
    </sheetView>
  </sheetViews>
  <sheetFormatPr baseColWidth="10" defaultRowHeight="15" x14ac:dyDescent="0.25"/>
  <cols>
    <col min="1" max="1" width="2" customWidth="1"/>
    <col min="2" max="2" width="27.28515625" customWidth="1"/>
    <col min="3" max="7" width="14.42578125" customWidth="1"/>
    <col min="8" max="8" width="1.28515625" customWidth="1"/>
    <col min="9" max="9" width="1.5703125" customWidth="1"/>
  </cols>
  <sheetData>
    <row r="1" spans="2:25" s="3" customFormat="1" ht="24" customHeight="1" x14ac:dyDescent="0.15">
      <c r="B1" s="56" t="s">
        <v>58</v>
      </c>
      <c r="C1" s="54"/>
      <c r="E1" s="55"/>
      <c r="F1" s="55"/>
      <c r="I1" s="16"/>
      <c r="J1" s="16"/>
      <c r="K1" s="16"/>
      <c r="L1" s="16"/>
      <c r="M1" s="16"/>
      <c r="N1" s="16"/>
      <c r="O1" s="16"/>
      <c r="P1" s="16"/>
      <c r="Q1" s="16"/>
      <c r="R1" s="16"/>
      <c r="S1" s="16"/>
      <c r="T1" s="16"/>
      <c r="U1" s="16"/>
      <c r="V1" s="16"/>
      <c r="W1" s="16"/>
      <c r="X1" s="16"/>
      <c r="Y1" s="16"/>
    </row>
    <row r="2" spans="2:25" s="3" customFormat="1" ht="11.25" x14ac:dyDescent="0.15">
      <c r="B2" s="9"/>
      <c r="C2" s="9"/>
      <c r="E2" s="55"/>
      <c r="F2" s="55"/>
      <c r="I2" s="16"/>
      <c r="J2" s="16"/>
      <c r="K2" s="16"/>
      <c r="L2" s="16"/>
      <c r="M2" s="16"/>
      <c r="N2" s="16"/>
      <c r="O2" s="16"/>
      <c r="P2" s="16"/>
      <c r="Q2" s="16"/>
      <c r="R2" s="16"/>
      <c r="S2" s="16"/>
      <c r="T2" s="16"/>
      <c r="U2" s="16"/>
      <c r="V2" s="16"/>
      <c r="W2" s="16"/>
      <c r="X2" s="16"/>
      <c r="Y2" s="16"/>
    </row>
    <row r="3" spans="2:25" s="56" customFormat="1" ht="27" customHeight="1" x14ac:dyDescent="0.25">
      <c r="B3" s="57" t="s">
        <v>37</v>
      </c>
      <c r="C3" s="301">
        <f>+'2. ANID BUDGET (M$)'!C3</f>
        <v>0</v>
      </c>
      <c r="D3" s="301"/>
      <c r="E3" s="301"/>
      <c r="F3" s="301"/>
      <c r="G3" s="301"/>
      <c r="I3" s="59"/>
      <c r="J3" s="59"/>
      <c r="K3" s="59"/>
      <c r="L3" s="59"/>
      <c r="M3" s="59"/>
      <c r="N3" s="59"/>
      <c r="O3" s="59"/>
      <c r="P3" s="59"/>
      <c r="Q3" s="59"/>
      <c r="R3" s="59"/>
      <c r="S3" s="59"/>
      <c r="T3" s="59"/>
      <c r="U3" s="59"/>
      <c r="V3" s="59"/>
      <c r="W3" s="59"/>
      <c r="X3" s="59"/>
      <c r="Y3" s="59"/>
    </row>
    <row r="4" spans="2:25" s="56" customFormat="1" ht="10.5" customHeight="1" x14ac:dyDescent="0.25">
      <c r="G4" s="57"/>
      <c r="I4" s="59"/>
      <c r="J4" s="59"/>
      <c r="K4" s="59"/>
      <c r="L4" s="59"/>
      <c r="M4" s="59"/>
      <c r="N4" s="59"/>
      <c r="O4" s="59"/>
      <c r="P4" s="59"/>
      <c r="Q4" s="59"/>
      <c r="R4" s="59"/>
      <c r="S4" s="59"/>
      <c r="T4" s="59"/>
      <c r="U4" s="59"/>
      <c r="V4" s="59"/>
      <c r="W4" s="59"/>
      <c r="X4" s="59"/>
      <c r="Y4" s="59"/>
    </row>
    <row r="5" spans="2:25" s="9" customFormat="1" ht="11.25" x14ac:dyDescent="0.15">
      <c r="B5" s="46" t="s">
        <v>73</v>
      </c>
      <c r="D5" s="56"/>
      <c r="E5" s="58"/>
      <c r="F5" s="58"/>
      <c r="G5" s="56"/>
      <c r="H5" s="56"/>
      <c r="I5" s="53"/>
      <c r="J5" s="53"/>
      <c r="K5" s="53"/>
      <c r="L5" s="53"/>
      <c r="M5" s="53"/>
      <c r="N5" s="53"/>
      <c r="O5" s="53"/>
      <c r="P5" s="53"/>
      <c r="Q5" s="53"/>
      <c r="R5" s="53"/>
      <c r="S5" s="53"/>
      <c r="T5" s="53"/>
      <c r="U5" s="53"/>
      <c r="V5" s="53"/>
      <c r="W5" s="53"/>
      <c r="X5" s="53"/>
      <c r="Y5" s="53"/>
    </row>
    <row r="6" spans="2:25" s="9" customFormat="1" ht="23.65" customHeight="1" x14ac:dyDescent="0.25">
      <c r="B6" s="96" t="s">
        <v>42</v>
      </c>
      <c r="C6" s="19" t="s">
        <v>7</v>
      </c>
      <c r="D6" s="20" t="s">
        <v>8</v>
      </c>
      <c r="E6" s="20" t="s">
        <v>9</v>
      </c>
      <c r="F6" s="20" t="s">
        <v>106</v>
      </c>
      <c r="G6" s="20" t="s">
        <v>29</v>
      </c>
      <c r="H6" s="56"/>
      <c r="I6" s="53"/>
      <c r="J6" s="53"/>
      <c r="K6" s="53"/>
      <c r="L6" s="53"/>
      <c r="M6" s="53"/>
      <c r="N6" s="53"/>
      <c r="O6" s="53"/>
      <c r="P6" s="53"/>
      <c r="Q6" s="53"/>
      <c r="R6" s="53"/>
      <c r="S6" s="53"/>
      <c r="T6" s="53"/>
      <c r="U6" s="53"/>
      <c r="V6" s="53"/>
      <c r="W6" s="53"/>
      <c r="X6" s="53"/>
      <c r="Y6" s="53"/>
    </row>
    <row r="7" spans="2:25" ht="18" customHeight="1" x14ac:dyDescent="0.25">
      <c r="B7" s="105" t="s">
        <v>43</v>
      </c>
      <c r="C7" s="142">
        <f>SUM(C8:C9)</f>
        <v>0</v>
      </c>
      <c r="D7" s="142">
        <f>SUM(D8:D9)</f>
        <v>0</v>
      </c>
      <c r="E7" s="142">
        <f>SUM(E8:E9)</f>
        <v>0</v>
      </c>
      <c r="F7" s="142">
        <f>SUM(F8:F9)</f>
        <v>0</v>
      </c>
      <c r="G7" s="142">
        <f>SUM(G8:G9)</f>
        <v>0</v>
      </c>
    </row>
    <row r="8" spans="2:25" ht="18" customHeight="1" x14ac:dyDescent="0.25">
      <c r="B8" s="104" t="s">
        <v>44</v>
      </c>
      <c r="C8" s="113"/>
      <c r="D8" s="113"/>
      <c r="E8" s="113"/>
      <c r="F8" s="113"/>
      <c r="G8" s="144">
        <f>SUM(C8:F8)</f>
        <v>0</v>
      </c>
    </row>
    <row r="9" spans="2:25" ht="18" customHeight="1" x14ac:dyDescent="0.25">
      <c r="B9" s="27" t="s">
        <v>47</v>
      </c>
      <c r="C9" s="113"/>
      <c r="D9" s="113"/>
      <c r="E9" s="113"/>
      <c r="F9" s="113"/>
      <c r="G9" s="144">
        <f>SUM(C9:F9)</f>
        <v>0</v>
      </c>
    </row>
    <row r="10" spans="2:25" ht="18" customHeight="1" x14ac:dyDescent="0.25">
      <c r="B10" s="105" t="s">
        <v>41</v>
      </c>
      <c r="C10" s="142">
        <f>SUM(C11:C12)</f>
        <v>0</v>
      </c>
      <c r="D10" s="142">
        <f>SUM(D11:D12)</f>
        <v>0</v>
      </c>
      <c r="E10" s="142">
        <f>SUM(E11:E12)</f>
        <v>0</v>
      </c>
      <c r="F10" s="142">
        <f>SUM(F11:F12)</f>
        <v>0</v>
      </c>
      <c r="G10" s="142">
        <f>SUM(G11:G12)</f>
        <v>0</v>
      </c>
    </row>
    <row r="11" spans="2:25" ht="18" customHeight="1" x14ac:dyDescent="0.25">
      <c r="B11" s="104" t="s">
        <v>45</v>
      </c>
      <c r="C11" s="113"/>
      <c r="D11" s="113"/>
      <c r="E11" s="113"/>
      <c r="F11" s="113"/>
      <c r="G11" s="144">
        <f>SUM(C11:F11)</f>
        <v>0</v>
      </c>
    </row>
    <row r="12" spans="2:25" ht="18" customHeight="1" x14ac:dyDescent="0.25">
      <c r="B12" s="31" t="s">
        <v>46</v>
      </c>
      <c r="C12" s="113"/>
      <c r="D12" s="113"/>
      <c r="E12" s="113"/>
      <c r="F12" s="113"/>
      <c r="G12" s="144">
        <f>SUM(C12:F12)</f>
        <v>0</v>
      </c>
    </row>
    <row r="13" spans="2:25" x14ac:dyDescent="0.25">
      <c r="B13" s="105" t="s">
        <v>29</v>
      </c>
      <c r="C13" s="142">
        <f>+C7+C10</f>
        <v>0</v>
      </c>
      <c r="D13" s="142">
        <f t="shared" ref="D13:E13" si="0">+D7+D10</f>
        <v>0</v>
      </c>
      <c r="E13" s="142">
        <f t="shared" si="0"/>
        <v>0</v>
      </c>
      <c r="F13" s="142">
        <f>+F7+F10</f>
        <v>0</v>
      </c>
      <c r="G13" s="142">
        <f>+G7+G10</f>
        <v>0</v>
      </c>
    </row>
    <row r="14" spans="2:25" ht="15" customHeight="1" x14ac:dyDescent="0.25">
      <c r="B14" s="353"/>
      <c r="C14" s="354"/>
      <c r="D14" s="354"/>
      <c r="E14" s="354"/>
      <c r="F14" s="354"/>
      <c r="G14" s="354"/>
      <c r="H14" s="355"/>
    </row>
    <row r="16" spans="2:25" ht="14.45" customHeight="1" x14ac:dyDescent="0.25">
      <c r="B16" s="356" t="s">
        <v>49</v>
      </c>
      <c r="C16" s="357"/>
      <c r="D16" s="357"/>
      <c r="E16" s="357"/>
      <c r="F16" s="357"/>
      <c r="G16" s="357"/>
      <c r="H16" s="358"/>
    </row>
    <row r="17" spans="2:8" x14ac:dyDescent="0.25">
      <c r="B17" s="359"/>
      <c r="C17" s="360"/>
      <c r="D17" s="360"/>
      <c r="E17" s="360"/>
      <c r="F17" s="360"/>
      <c r="G17" s="360"/>
      <c r="H17" s="361"/>
    </row>
    <row r="18" spans="2:8" x14ac:dyDescent="0.25">
      <c r="B18" s="362"/>
      <c r="C18" s="363"/>
      <c r="D18" s="363"/>
      <c r="E18" s="363"/>
      <c r="F18" s="363"/>
      <c r="G18" s="363"/>
      <c r="H18" s="364"/>
    </row>
    <row r="19" spans="2:8" x14ac:dyDescent="0.25">
      <c r="B19" s="362"/>
      <c r="C19" s="363"/>
      <c r="D19" s="363"/>
      <c r="E19" s="363"/>
      <c r="F19" s="363"/>
      <c r="G19" s="363"/>
      <c r="H19" s="364"/>
    </row>
    <row r="20" spans="2:8" x14ac:dyDescent="0.25">
      <c r="B20" s="362"/>
      <c r="C20" s="363"/>
      <c r="D20" s="363"/>
      <c r="E20" s="363"/>
      <c r="F20" s="363"/>
      <c r="G20" s="363"/>
      <c r="H20" s="364"/>
    </row>
    <row r="21" spans="2:8" x14ac:dyDescent="0.25">
      <c r="B21" s="362"/>
      <c r="C21" s="363"/>
      <c r="D21" s="363"/>
      <c r="E21" s="363"/>
      <c r="F21" s="363"/>
      <c r="G21" s="363"/>
      <c r="H21" s="364"/>
    </row>
    <row r="22" spans="2:8" x14ac:dyDescent="0.25">
      <c r="B22" s="362"/>
      <c r="C22" s="363"/>
      <c r="D22" s="363"/>
      <c r="E22" s="363"/>
      <c r="F22" s="363"/>
      <c r="G22" s="363"/>
      <c r="H22" s="364"/>
    </row>
    <row r="23" spans="2:8" x14ac:dyDescent="0.25">
      <c r="B23" s="362"/>
      <c r="C23" s="363"/>
      <c r="D23" s="363"/>
      <c r="E23" s="363"/>
      <c r="F23" s="363"/>
      <c r="G23" s="363"/>
      <c r="H23" s="364"/>
    </row>
    <row r="24" spans="2:8" x14ac:dyDescent="0.25">
      <c r="B24" s="362"/>
      <c r="C24" s="363"/>
      <c r="D24" s="363"/>
      <c r="E24" s="363"/>
      <c r="F24" s="363"/>
      <c r="G24" s="363"/>
      <c r="H24" s="364"/>
    </row>
    <row r="25" spans="2:8" x14ac:dyDescent="0.25">
      <c r="B25" s="362"/>
      <c r="C25" s="363"/>
      <c r="D25" s="363"/>
      <c r="E25" s="363"/>
      <c r="F25" s="363"/>
      <c r="G25" s="363"/>
      <c r="H25" s="364"/>
    </row>
    <row r="26" spans="2:8" x14ac:dyDescent="0.25">
      <c r="B26" s="362"/>
      <c r="C26" s="363"/>
      <c r="D26" s="363"/>
      <c r="E26" s="363"/>
      <c r="F26" s="363"/>
      <c r="G26" s="363"/>
      <c r="H26" s="364"/>
    </row>
    <row r="27" spans="2:8" x14ac:dyDescent="0.25">
      <c r="B27" s="362"/>
      <c r="C27" s="363"/>
      <c r="D27" s="363"/>
      <c r="E27" s="363"/>
      <c r="F27" s="363"/>
      <c r="G27" s="363"/>
      <c r="H27" s="364"/>
    </row>
    <row r="28" spans="2:8" x14ac:dyDescent="0.25">
      <c r="B28" s="362"/>
      <c r="C28" s="363"/>
      <c r="D28" s="363"/>
      <c r="E28" s="363"/>
      <c r="F28" s="363"/>
      <c r="G28" s="363"/>
      <c r="H28" s="364"/>
    </row>
    <row r="29" spans="2:8" x14ac:dyDescent="0.25">
      <c r="B29" s="362"/>
      <c r="C29" s="363"/>
      <c r="D29" s="363"/>
      <c r="E29" s="363"/>
      <c r="F29" s="363"/>
      <c r="G29" s="363"/>
      <c r="H29" s="364"/>
    </row>
    <row r="30" spans="2:8" x14ac:dyDescent="0.25">
      <c r="B30" s="362"/>
      <c r="C30" s="363"/>
      <c r="D30" s="363"/>
      <c r="E30" s="363"/>
      <c r="F30" s="363"/>
      <c r="G30" s="363"/>
      <c r="H30" s="364"/>
    </row>
    <row r="31" spans="2:8" x14ac:dyDescent="0.25">
      <c r="B31" s="362"/>
      <c r="C31" s="363"/>
      <c r="D31" s="363"/>
      <c r="E31" s="363"/>
      <c r="F31" s="363"/>
      <c r="G31" s="363"/>
      <c r="H31" s="364"/>
    </row>
    <row r="32" spans="2:8" x14ac:dyDescent="0.25">
      <c r="B32" s="362"/>
      <c r="C32" s="363"/>
      <c r="D32" s="363"/>
      <c r="E32" s="363"/>
      <c r="F32" s="363"/>
      <c r="G32" s="363"/>
      <c r="H32" s="364"/>
    </row>
    <row r="33" spans="2:8" x14ac:dyDescent="0.25">
      <c r="B33" s="362"/>
      <c r="C33" s="363"/>
      <c r="D33" s="363"/>
      <c r="E33" s="363"/>
      <c r="F33" s="363"/>
      <c r="G33" s="363"/>
      <c r="H33" s="364"/>
    </row>
    <row r="34" spans="2:8" x14ac:dyDescent="0.25">
      <c r="B34" s="362"/>
      <c r="C34" s="363"/>
      <c r="D34" s="363"/>
      <c r="E34" s="363"/>
      <c r="F34" s="363"/>
      <c r="G34" s="363"/>
      <c r="H34" s="364"/>
    </row>
    <row r="35" spans="2:8" x14ac:dyDescent="0.25">
      <c r="B35" s="362"/>
      <c r="C35" s="363"/>
      <c r="D35" s="363"/>
      <c r="E35" s="363"/>
      <c r="F35" s="363"/>
      <c r="G35" s="363"/>
      <c r="H35" s="364"/>
    </row>
    <row r="36" spans="2:8" x14ac:dyDescent="0.25">
      <c r="B36" s="362"/>
      <c r="C36" s="363"/>
      <c r="D36" s="363"/>
      <c r="E36" s="363"/>
      <c r="F36" s="363"/>
      <c r="G36" s="363"/>
      <c r="H36" s="364"/>
    </row>
    <row r="37" spans="2:8" x14ac:dyDescent="0.25">
      <c r="B37" s="362"/>
      <c r="C37" s="363"/>
      <c r="D37" s="363"/>
      <c r="E37" s="363"/>
      <c r="F37" s="363"/>
      <c r="G37" s="363"/>
      <c r="H37" s="364"/>
    </row>
    <row r="38" spans="2:8" x14ac:dyDescent="0.25">
      <c r="B38" s="362"/>
      <c r="C38" s="363"/>
      <c r="D38" s="363"/>
      <c r="E38" s="363"/>
      <c r="F38" s="363"/>
      <c r="G38" s="363"/>
      <c r="H38" s="364"/>
    </row>
    <row r="39" spans="2:8" x14ac:dyDescent="0.25">
      <c r="B39" s="362"/>
      <c r="C39" s="363"/>
      <c r="D39" s="363"/>
      <c r="E39" s="363"/>
      <c r="F39" s="363"/>
      <c r="G39" s="363"/>
      <c r="H39" s="364"/>
    </row>
    <row r="40" spans="2:8" x14ac:dyDescent="0.25">
      <c r="B40" s="362"/>
      <c r="C40" s="363"/>
      <c r="D40" s="363"/>
      <c r="E40" s="363"/>
      <c r="F40" s="363"/>
      <c r="G40" s="363"/>
      <c r="H40" s="364"/>
    </row>
    <row r="41" spans="2:8" x14ac:dyDescent="0.25">
      <c r="B41" s="362"/>
      <c r="C41" s="363"/>
      <c r="D41" s="363"/>
      <c r="E41" s="363"/>
      <c r="F41" s="363"/>
      <c r="G41" s="363"/>
      <c r="H41" s="364"/>
    </row>
    <row r="42" spans="2:8" x14ac:dyDescent="0.25">
      <c r="B42" s="362"/>
      <c r="C42" s="363"/>
      <c r="D42" s="363"/>
      <c r="E42" s="363"/>
      <c r="F42" s="363"/>
      <c r="G42" s="363"/>
      <c r="H42" s="364"/>
    </row>
    <row r="43" spans="2:8" x14ac:dyDescent="0.25">
      <c r="B43" s="362"/>
      <c r="C43" s="363"/>
      <c r="D43" s="363"/>
      <c r="E43" s="363"/>
      <c r="F43" s="363"/>
      <c r="G43" s="363"/>
      <c r="H43" s="364"/>
    </row>
    <row r="44" spans="2:8" x14ac:dyDescent="0.25">
      <c r="B44" s="365"/>
      <c r="C44" s="366"/>
      <c r="D44" s="366"/>
      <c r="E44" s="366"/>
      <c r="F44" s="366"/>
      <c r="G44" s="366"/>
      <c r="H44" s="367"/>
    </row>
    <row r="45" spans="2:8" x14ac:dyDescent="0.25">
      <c r="B45" s="17"/>
      <c r="C45" s="17"/>
      <c r="D45" s="17"/>
      <c r="E45" s="17"/>
      <c r="F45" s="17"/>
      <c r="G45" s="17"/>
      <c r="H45" s="17"/>
    </row>
    <row r="46" spans="2:8" x14ac:dyDescent="0.25">
      <c r="B46" s="17"/>
      <c r="C46" s="17"/>
      <c r="D46" s="17"/>
      <c r="E46" s="17"/>
      <c r="F46" s="17"/>
      <c r="G46" s="17"/>
      <c r="H46" s="17"/>
    </row>
    <row r="47" spans="2:8" x14ac:dyDescent="0.25">
      <c r="B47" s="17"/>
      <c r="C47" s="17"/>
      <c r="D47" s="17"/>
      <c r="E47" s="17"/>
      <c r="F47" s="17"/>
      <c r="G47" s="17"/>
      <c r="H47" s="17"/>
    </row>
    <row r="48" spans="2:8" x14ac:dyDescent="0.25">
      <c r="B48" s="17"/>
      <c r="C48" s="17"/>
      <c r="D48" s="17"/>
      <c r="E48" s="17"/>
      <c r="F48" s="17"/>
      <c r="G48" s="17"/>
      <c r="H48" s="17"/>
    </row>
    <row r="49" spans="2:8" x14ac:dyDescent="0.25">
      <c r="B49" s="17"/>
      <c r="C49" s="17"/>
      <c r="D49" s="17"/>
      <c r="E49" s="17"/>
      <c r="F49" s="17"/>
      <c r="G49" s="17"/>
      <c r="H49" s="17"/>
    </row>
    <row r="50" spans="2:8" x14ac:dyDescent="0.25">
      <c r="B50" s="17"/>
      <c r="C50" s="17"/>
      <c r="D50" s="17"/>
      <c r="E50" s="17"/>
      <c r="F50" s="17"/>
      <c r="G50" s="17"/>
      <c r="H50" s="17"/>
    </row>
    <row r="51" spans="2:8" x14ac:dyDescent="0.25">
      <c r="B51" s="17"/>
      <c r="C51" s="17"/>
      <c r="D51" s="17"/>
      <c r="E51" s="17"/>
      <c r="F51" s="17"/>
      <c r="G51" s="17"/>
      <c r="H51" s="17"/>
    </row>
    <row r="52" spans="2:8" x14ac:dyDescent="0.25">
      <c r="B52" s="17"/>
      <c r="C52" s="17"/>
      <c r="D52" s="17"/>
      <c r="E52" s="17"/>
      <c r="F52" s="17"/>
      <c r="G52" s="17"/>
      <c r="H52" s="17"/>
    </row>
    <row r="53" spans="2:8" x14ac:dyDescent="0.25">
      <c r="B53" s="17"/>
      <c r="C53" s="17"/>
      <c r="D53" s="17"/>
      <c r="E53" s="17"/>
      <c r="F53" s="17"/>
      <c r="G53" s="17"/>
      <c r="H53" s="17"/>
    </row>
    <row r="54" spans="2:8" x14ac:dyDescent="0.25">
      <c r="B54" s="17"/>
      <c r="C54" s="17"/>
      <c r="D54" s="17"/>
      <c r="E54" s="17"/>
      <c r="F54" s="17"/>
      <c r="G54" s="17"/>
      <c r="H54" s="17"/>
    </row>
    <row r="55" spans="2:8" x14ac:dyDescent="0.25">
      <c r="B55" s="17"/>
      <c r="C55" s="17"/>
      <c r="D55" s="17"/>
      <c r="E55" s="17"/>
      <c r="F55" s="17"/>
      <c r="G55" s="17"/>
      <c r="H55" s="17"/>
    </row>
    <row r="56" spans="2:8" x14ac:dyDescent="0.25">
      <c r="B56" s="106"/>
      <c r="C56" s="106"/>
      <c r="D56" s="106"/>
      <c r="E56" s="106"/>
      <c r="F56" s="106"/>
      <c r="G56" s="106"/>
      <c r="H56" s="106"/>
    </row>
  </sheetData>
  <mergeCells count="4">
    <mergeCell ref="C3:G3"/>
    <mergeCell ref="B14:H14"/>
    <mergeCell ref="B16:H16"/>
    <mergeCell ref="B17:H44"/>
  </mergeCells>
  <phoneticPr fontId="11" type="noConversion"/>
  <pageMargins left="0.7" right="0.7" top="0.75" bottom="0.75" header="0.3" footer="0.3"/>
  <pageSetup scale="80" orientation="portrait"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6293A-DFE4-4FB4-8719-BC437081FC27}">
  <dimension ref="B1:Y64"/>
  <sheetViews>
    <sheetView workbookViewId="0">
      <selection activeCell="R6" sqref="R6:Y34"/>
    </sheetView>
  </sheetViews>
  <sheetFormatPr baseColWidth="10" defaultRowHeight="15" x14ac:dyDescent="0.25"/>
  <cols>
    <col min="1" max="1" width="2" customWidth="1"/>
    <col min="2" max="2" width="29.28515625" customWidth="1"/>
    <col min="3" max="6" width="13.42578125" customWidth="1"/>
    <col min="7" max="7" width="14.42578125" customWidth="1"/>
    <col min="8" max="8" width="1.5703125" customWidth="1"/>
    <col min="17" max="17" width="1.85546875" customWidth="1"/>
  </cols>
  <sheetData>
    <row r="1" spans="2:25" s="3" customFormat="1" ht="24" customHeight="1" x14ac:dyDescent="0.15">
      <c r="B1" s="56" t="s">
        <v>104</v>
      </c>
      <c r="C1" s="54"/>
      <c r="E1" s="55"/>
      <c r="F1" s="55"/>
      <c r="H1" s="16"/>
      <c r="I1" s="16"/>
      <c r="J1" s="16"/>
      <c r="K1" s="16"/>
      <c r="L1" s="16"/>
      <c r="M1" s="16"/>
      <c r="N1" s="16"/>
      <c r="O1" s="16"/>
      <c r="P1" s="16"/>
      <c r="Q1" s="16"/>
      <c r="R1" s="16"/>
      <c r="S1" s="16"/>
      <c r="T1" s="16"/>
      <c r="U1" s="16"/>
      <c r="V1" s="16"/>
      <c r="W1" s="16"/>
      <c r="X1" s="16"/>
    </row>
    <row r="2" spans="2:25" s="3" customFormat="1" ht="11.25" x14ac:dyDescent="0.15">
      <c r="B2" s="9"/>
      <c r="C2" s="9"/>
      <c r="E2" s="55"/>
      <c r="F2" s="55"/>
      <c r="H2" s="16"/>
      <c r="I2" s="16"/>
      <c r="J2" s="16"/>
      <c r="K2" s="16"/>
      <c r="L2" s="16"/>
      <c r="M2" s="16"/>
      <c r="N2" s="16"/>
      <c r="O2" s="16"/>
      <c r="P2" s="16"/>
      <c r="Q2" s="16"/>
      <c r="R2" s="16"/>
      <c r="S2" s="16"/>
      <c r="T2" s="16"/>
      <c r="U2" s="16"/>
      <c r="V2" s="16"/>
      <c r="W2" s="16"/>
      <c r="X2" s="16"/>
    </row>
    <row r="3" spans="2:25" s="56" customFormat="1" ht="27" customHeight="1" x14ac:dyDescent="0.25">
      <c r="B3" s="57" t="s">
        <v>37</v>
      </c>
      <c r="C3" s="301">
        <f>+'2. ANID BUDGET (M$)'!C3</f>
        <v>0</v>
      </c>
      <c r="D3" s="301"/>
      <c r="E3" s="301"/>
      <c r="F3" s="301"/>
      <c r="G3" s="301"/>
      <c r="H3" s="59"/>
      <c r="I3" s="59"/>
      <c r="J3" s="59"/>
      <c r="K3" s="59"/>
      <c r="L3" s="59"/>
      <c r="M3" s="59"/>
      <c r="N3" s="59"/>
      <c r="O3" s="59"/>
      <c r="P3" s="59"/>
      <c r="Q3" s="59"/>
      <c r="R3" s="59"/>
      <c r="S3" s="59"/>
      <c r="T3" s="59"/>
      <c r="U3" s="59"/>
      <c r="V3" s="59"/>
      <c r="W3" s="59"/>
      <c r="X3" s="59"/>
    </row>
    <row r="4" spans="2:25" s="9" customFormat="1" ht="11.25" x14ac:dyDescent="0.15">
      <c r="B4" s="46" t="s">
        <v>73</v>
      </c>
      <c r="D4" s="56"/>
      <c r="E4" s="58"/>
      <c r="F4" s="58"/>
      <c r="G4" s="56"/>
      <c r="H4" s="53"/>
      <c r="I4" s="53"/>
      <c r="J4" s="53"/>
      <c r="K4" s="53"/>
      <c r="L4" s="53"/>
      <c r="M4" s="53"/>
      <c r="N4" s="53"/>
      <c r="O4" s="53"/>
      <c r="P4" s="53"/>
      <c r="Q4" s="53"/>
      <c r="R4" s="53"/>
      <c r="S4" s="53"/>
      <c r="T4" s="53"/>
      <c r="U4" s="53"/>
      <c r="V4" s="53"/>
      <c r="W4" s="53"/>
      <c r="X4" s="53"/>
    </row>
    <row r="5" spans="2:25" s="9" customFormat="1" ht="30" customHeight="1" x14ac:dyDescent="0.25">
      <c r="B5" s="109" t="s">
        <v>110</v>
      </c>
      <c r="C5" s="108" t="s">
        <v>7</v>
      </c>
      <c r="D5" s="108" t="s">
        <v>8</v>
      </c>
      <c r="E5" s="114" t="s">
        <v>9</v>
      </c>
      <c r="F5" s="114" t="s">
        <v>106</v>
      </c>
      <c r="G5" s="108" t="s">
        <v>29</v>
      </c>
      <c r="H5" s="53"/>
      <c r="I5" s="368" t="s">
        <v>103</v>
      </c>
      <c r="J5" s="369"/>
      <c r="K5" s="369"/>
      <c r="L5" s="369"/>
      <c r="M5" s="369"/>
      <c r="N5" s="369"/>
      <c r="O5" s="369"/>
      <c r="P5" s="369"/>
      <c r="Q5" s="53"/>
      <c r="R5" s="368" t="s">
        <v>103</v>
      </c>
      <c r="S5" s="369"/>
      <c r="T5" s="369"/>
      <c r="U5" s="369"/>
      <c r="V5" s="369"/>
      <c r="W5" s="369"/>
      <c r="X5" s="369"/>
      <c r="Y5" s="369"/>
    </row>
    <row r="6" spans="2:25" ht="18" customHeight="1" x14ac:dyDescent="0.25">
      <c r="B6" s="149"/>
      <c r="C6" s="112"/>
      <c r="D6" s="112"/>
      <c r="E6" s="112"/>
      <c r="F6" s="112"/>
      <c r="G6" s="142">
        <f>SUM(C6:F6)</f>
        <v>0</v>
      </c>
      <c r="I6" s="370" t="s">
        <v>128</v>
      </c>
      <c r="J6" s="371"/>
      <c r="K6" s="371"/>
      <c r="L6" s="371"/>
      <c r="M6" s="371"/>
      <c r="N6" s="371"/>
      <c r="O6" s="371"/>
      <c r="P6" s="372"/>
      <c r="R6" s="370" t="s">
        <v>128</v>
      </c>
      <c r="S6" s="371"/>
      <c r="T6" s="371"/>
      <c r="U6" s="371"/>
      <c r="V6" s="371"/>
      <c r="W6" s="371"/>
      <c r="X6" s="371"/>
      <c r="Y6" s="372"/>
    </row>
    <row r="7" spans="2:25" x14ac:dyDescent="0.25">
      <c r="B7" s="148"/>
      <c r="C7" s="112"/>
      <c r="D7" s="112"/>
      <c r="E7" s="112"/>
      <c r="F7" s="112"/>
      <c r="G7" s="142">
        <f t="shared" ref="G7:G19" si="0">SUM(C7:F7)</f>
        <v>0</v>
      </c>
      <c r="I7" s="373"/>
      <c r="J7" s="374"/>
      <c r="K7" s="374"/>
      <c r="L7" s="374"/>
      <c r="M7" s="374"/>
      <c r="N7" s="374"/>
      <c r="O7" s="374"/>
      <c r="P7" s="375"/>
      <c r="R7" s="373"/>
      <c r="S7" s="374"/>
      <c r="T7" s="374"/>
      <c r="U7" s="374"/>
      <c r="V7" s="374"/>
      <c r="W7" s="374"/>
      <c r="X7" s="374"/>
      <c r="Y7" s="375"/>
    </row>
    <row r="8" spans="2:25" x14ac:dyDescent="0.25">
      <c r="B8" s="148"/>
      <c r="C8" s="112"/>
      <c r="D8" s="112"/>
      <c r="E8" s="112"/>
      <c r="F8" s="112"/>
      <c r="G8" s="142">
        <f t="shared" si="0"/>
        <v>0</v>
      </c>
      <c r="I8" s="373"/>
      <c r="J8" s="374"/>
      <c r="K8" s="374"/>
      <c r="L8" s="374"/>
      <c r="M8" s="374"/>
      <c r="N8" s="374"/>
      <c r="O8" s="374"/>
      <c r="P8" s="375"/>
      <c r="R8" s="373"/>
      <c r="S8" s="374"/>
      <c r="T8" s="374"/>
      <c r="U8" s="374"/>
      <c r="V8" s="374"/>
      <c r="W8" s="374"/>
      <c r="X8" s="374"/>
      <c r="Y8" s="375"/>
    </row>
    <row r="9" spans="2:25" x14ac:dyDescent="0.25">
      <c r="B9" s="148"/>
      <c r="C9" s="112"/>
      <c r="D9" s="112"/>
      <c r="E9" s="112"/>
      <c r="F9" s="112"/>
      <c r="G9" s="142">
        <f t="shared" si="0"/>
        <v>0</v>
      </c>
      <c r="I9" s="373"/>
      <c r="J9" s="374"/>
      <c r="K9" s="374"/>
      <c r="L9" s="374"/>
      <c r="M9" s="374"/>
      <c r="N9" s="374"/>
      <c r="O9" s="374"/>
      <c r="P9" s="375"/>
      <c r="R9" s="373"/>
      <c r="S9" s="374"/>
      <c r="T9" s="374"/>
      <c r="U9" s="374"/>
      <c r="V9" s="374"/>
      <c r="W9" s="374"/>
      <c r="X9" s="374"/>
      <c r="Y9" s="375"/>
    </row>
    <row r="10" spans="2:25" x14ac:dyDescent="0.25">
      <c r="B10" s="110"/>
      <c r="C10" s="112"/>
      <c r="D10" s="112"/>
      <c r="E10" s="112"/>
      <c r="F10" s="112"/>
      <c r="G10" s="142">
        <f t="shared" si="0"/>
        <v>0</v>
      </c>
      <c r="I10" s="373"/>
      <c r="J10" s="374"/>
      <c r="K10" s="374"/>
      <c r="L10" s="374"/>
      <c r="M10" s="374"/>
      <c r="N10" s="374"/>
      <c r="O10" s="374"/>
      <c r="P10" s="375"/>
      <c r="R10" s="373"/>
      <c r="S10" s="374"/>
      <c r="T10" s="374"/>
      <c r="U10" s="374"/>
      <c r="V10" s="374"/>
      <c r="W10" s="374"/>
      <c r="X10" s="374"/>
      <c r="Y10" s="375"/>
    </row>
    <row r="11" spans="2:25" x14ac:dyDescent="0.25">
      <c r="B11" s="110"/>
      <c r="C11" s="112"/>
      <c r="D11" s="112"/>
      <c r="E11" s="112"/>
      <c r="F11" s="112"/>
      <c r="G11" s="142">
        <f t="shared" si="0"/>
        <v>0</v>
      </c>
      <c r="I11" s="373"/>
      <c r="J11" s="374"/>
      <c r="K11" s="374"/>
      <c r="L11" s="374"/>
      <c r="M11" s="374"/>
      <c r="N11" s="374"/>
      <c r="O11" s="374"/>
      <c r="P11" s="375"/>
      <c r="R11" s="373"/>
      <c r="S11" s="374"/>
      <c r="T11" s="374"/>
      <c r="U11" s="374"/>
      <c r="V11" s="374"/>
      <c r="W11" s="374"/>
      <c r="X11" s="374"/>
      <c r="Y11" s="375"/>
    </row>
    <row r="12" spans="2:25" x14ac:dyDescent="0.25">
      <c r="B12" s="111"/>
      <c r="C12" s="112"/>
      <c r="D12" s="112"/>
      <c r="E12" s="112"/>
      <c r="F12" s="112"/>
      <c r="G12" s="142">
        <f t="shared" si="0"/>
        <v>0</v>
      </c>
      <c r="I12" s="373"/>
      <c r="J12" s="374"/>
      <c r="K12" s="374"/>
      <c r="L12" s="374"/>
      <c r="M12" s="374"/>
      <c r="N12" s="374"/>
      <c r="O12" s="374"/>
      <c r="P12" s="375"/>
      <c r="R12" s="373"/>
      <c r="S12" s="374"/>
      <c r="T12" s="374"/>
      <c r="U12" s="374"/>
      <c r="V12" s="374"/>
      <c r="W12" s="374"/>
      <c r="X12" s="374"/>
      <c r="Y12" s="375"/>
    </row>
    <row r="13" spans="2:25" x14ac:dyDescent="0.25">
      <c r="B13" s="148"/>
      <c r="C13" s="112"/>
      <c r="D13" s="112"/>
      <c r="E13" s="112"/>
      <c r="F13" s="112"/>
      <c r="G13" s="142">
        <f t="shared" si="0"/>
        <v>0</v>
      </c>
      <c r="I13" s="373"/>
      <c r="J13" s="374"/>
      <c r="K13" s="374"/>
      <c r="L13" s="374"/>
      <c r="M13" s="374"/>
      <c r="N13" s="374"/>
      <c r="O13" s="374"/>
      <c r="P13" s="375"/>
      <c r="R13" s="373"/>
      <c r="S13" s="374"/>
      <c r="T13" s="374"/>
      <c r="U13" s="374"/>
      <c r="V13" s="374"/>
      <c r="W13" s="374"/>
      <c r="X13" s="374"/>
      <c r="Y13" s="375"/>
    </row>
    <row r="14" spans="2:25" x14ac:dyDescent="0.25">
      <c r="B14" s="148"/>
      <c r="C14" s="112"/>
      <c r="D14" s="112"/>
      <c r="E14" s="112"/>
      <c r="F14" s="112"/>
      <c r="G14" s="142">
        <f t="shared" si="0"/>
        <v>0</v>
      </c>
      <c r="I14" s="373"/>
      <c r="J14" s="374"/>
      <c r="K14" s="374"/>
      <c r="L14" s="374"/>
      <c r="M14" s="374"/>
      <c r="N14" s="374"/>
      <c r="O14" s="374"/>
      <c r="P14" s="375"/>
      <c r="R14" s="373"/>
      <c r="S14" s="374"/>
      <c r="T14" s="374"/>
      <c r="U14" s="374"/>
      <c r="V14" s="374"/>
      <c r="W14" s="374"/>
      <c r="X14" s="374"/>
      <c r="Y14" s="375"/>
    </row>
    <row r="15" spans="2:25" x14ac:dyDescent="0.25">
      <c r="B15" s="148"/>
      <c r="C15" s="112"/>
      <c r="D15" s="112"/>
      <c r="E15" s="112"/>
      <c r="F15" s="112"/>
      <c r="G15" s="142">
        <f t="shared" si="0"/>
        <v>0</v>
      </c>
      <c r="I15" s="373"/>
      <c r="J15" s="374"/>
      <c r="K15" s="374"/>
      <c r="L15" s="374"/>
      <c r="M15" s="374"/>
      <c r="N15" s="374"/>
      <c r="O15" s="374"/>
      <c r="P15" s="375"/>
      <c r="R15" s="373"/>
      <c r="S15" s="374"/>
      <c r="T15" s="374"/>
      <c r="U15" s="374"/>
      <c r="V15" s="374"/>
      <c r="W15" s="374"/>
      <c r="X15" s="374"/>
      <c r="Y15" s="375"/>
    </row>
    <row r="16" spans="2:25" x14ac:dyDescent="0.25">
      <c r="B16" s="148"/>
      <c r="C16" s="112"/>
      <c r="D16" s="112"/>
      <c r="E16" s="112"/>
      <c r="F16" s="112"/>
      <c r="G16" s="142">
        <f t="shared" si="0"/>
        <v>0</v>
      </c>
      <c r="I16" s="373"/>
      <c r="J16" s="374"/>
      <c r="K16" s="374"/>
      <c r="L16" s="374"/>
      <c r="M16" s="374"/>
      <c r="N16" s="374"/>
      <c r="O16" s="374"/>
      <c r="P16" s="375"/>
      <c r="R16" s="373"/>
      <c r="S16" s="374"/>
      <c r="T16" s="374"/>
      <c r="U16" s="374"/>
      <c r="V16" s="374"/>
      <c r="W16" s="374"/>
      <c r="X16" s="374"/>
      <c r="Y16" s="375"/>
    </row>
    <row r="17" spans="2:25" x14ac:dyDescent="0.25">
      <c r="B17" s="148"/>
      <c r="C17" s="112"/>
      <c r="D17" s="112"/>
      <c r="E17" s="112"/>
      <c r="F17" s="112"/>
      <c r="G17" s="142">
        <f t="shared" si="0"/>
        <v>0</v>
      </c>
      <c r="I17" s="373"/>
      <c r="J17" s="374"/>
      <c r="K17" s="374"/>
      <c r="L17" s="374"/>
      <c r="M17" s="374"/>
      <c r="N17" s="374"/>
      <c r="O17" s="374"/>
      <c r="P17" s="375"/>
      <c r="R17" s="373"/>
      <c r="S17" s="374"/>
      <c r="T17" s="374"/>
      <c r="U17" s="374"/>
      <c r="V17" s="374"/>
      <c r="W17" s="374"/>
      <c r="X17" s="374"/>
      <c r="Y17" s="375"/>
    </row>
    <row r="18" spans="2:25" x14ac:dyDescent="0.25">
      <c r="B18" s="148"/>
      <c r="C18" s="112"/>
      <c r="D18" s="112"/>
      <c r="E18" s="112"/>
      <c r="F18" s="112"/>
      <c r="G18" s="142">
        <f t="shared" si="0"/>
        <v>0</v>
      </c>
      <c r="I18" s="373"/>
      <c r="J18" s="374"/>
      <c r="K18" s="374"/>
      <c r="L18" s="374"/>
      <c r="M18" s="374"/>
      <c r="N18" s="374"/>
      <c r="O18" s="374"/>
      <c r="P18" s="375"/>
      <c r="R18" s="373"/>
      <c r="S18" s="374"/>
      <c r="T18" s="374"/>
      <c r="U18" s="374"/>
      <c r="V18" s="374"/>
      <c r="W18" s="374"/>
      <c r="X18" s="374"/>
      <c r="Y18" s="375"/>
    </row>
    <row r="19" spans="2:25" x14ac:dyDescent="0.25">
      <c r="B19" s="148"/>
      <c r="C19" s="112"/>
      <c r="D19" s="112"/>
      <c r="E19" s="112"/>
      <c r="F19" s="112"/>
      <c r="G19" s="142">
        <f t="shared" si="0"/>
        <v>0</v>
      </c>
      <c r="I19" s="373"/>
      <c r="J19" s="374"/>
      <c r="K19" s="374"/>
      <c r="L19" s="374"/>
      <c r="M19" s="374"/>
      <c r="N19" s="374"/>
      <c r="O19" s="374"/>
      <c r="P19" s="375"/>
      <c r="R19" s="373"/>
      <c r="S19" s="374"/>
      <c r="T19" s="374"/>
      <c r="U19" s="374"/>
      <c r="V19" s="374"/>
      <c r="W19" s="374"/>
      <c r="X19" s="374"/>
      <c r="Y19" s="375"/>
    </row>
    <row r="20" spans="2:25" ht="24" customHeight="1" x14ac:dyDescent="0.25">
      <c r="B20" s="109" t="s">
        <v>29</v>
      </c>
      <c r="C20" s="115">
        <f>SUM(C6:C19)</f>
        <v>0</v>
      </c>
      <c r="D20" s="115">
        <f t="shared" ref="D20:E20" si="1">SUM(D6:D19)</f>
        <v>0</v>
      </c>
      <c r="E20" s="115">
        <f t="shared" si="1"/>
        <v>0</v>
      </c>
      <c r="F20" s="115">
        <f>SUM(F6:F19)</f>
        <v>0</v>
      </c>
      <c r="G20" s="115">
        <f>SUM(G6:G19)</f>
        <v>0</v>
      </c>
      <c r="I20" s="373"/>
      <c r="J20" s="374"/>
      <c r="K20" s="374"/>
      <c r="L20" s="374"/>
      <c r="M20" s="374"/>
      <c r="N20" s="374"/>
      <c r="O20" s="374"/>
      <c r="P20" s="375"/>
      <c r="R20" s="373"/>
      <c r="S20" s="374"/>
      <c r="T20" s="374"/>
      <c r="U20" s="374"/>
      <c r="V20" s="374"/>
      <c r="W20" s="374"/>
      <c r="X20" s="374"/>
      <c r="Y20" s="375"/>
    </row>
    <row r="21" spans="2:25" x14ac:dyDescent="0.25">
      <c r="I21" s="373"/>
      <c r="J21" s="374"/>
      <c r="K21" s="374"/>
      <c r="L21" s="374"/>
      <c r="M21" s="374"/>
      <c r="N21" s="374"/>
      <c r="O21" s="374"/>
      <c r="P21" s="375"/>
      <c r="R21" s="373"/>
      <c r="S21" s="374"/>
      <c r="T21" s="374"/>
      <c r="U21" s="374"/>
      <c r="V21" s="374"/>
      <c r="W21" s="374"/>
      <c r="X21" s="374"/>
      <c r="Y21" s="375"/>
    </row>
    <row r="22" spans="2:25" ht="58.7" customHeight="1" x14ac:dyDescent="0.25">
      <c r="B22" s="379" t="s">
        <v>105</v>
      </c>
      <c r="C22" s="379"/>
      <c r="D22" s="379"/>
      <c r="E22" s="379"/>
      <c r="F22" s="379"/>
      <c r="G22" s="379"/>
      <c r="I22" s="373"/>
      <c r="J22" s="374"/>
      <c r="K22" s="374"/>
      <c r="L22" s="374"/>
      <c r="M22" s="374"/>
      <c r="N22" s="374"/>
      <c r="O22" s="374"/>
      <c r="P22" s="375"/>
      <c r="R22" s="373"/>
      <c r="S22" s="374"/>
      <c r="T22" s="374"/>
      <c r="U22" s="374"/>
      <c r="V22" s="374"/>
      <c r="W22" s="374"/>
      <c r="X22" s="374"/>
      <c r="Y22" s="375"/>
    </row>
    <row r="23" spans="2:25" x14ac:dyDescent="0.25">
      <c r="I23" s="373"/>
      <c r="J23" s="374"/>
      <c r="K23" s="374"/>
      <c r="L23" s="374"/>
      <c r="M23" s="374"/>
      <c r="N23" s="374"/>
      <c r="O23" s="374"/>
      <c r="P23" s="375"/>
      <c r="R23" s="373"/>
      <c r="S23" s="374"/>
      <c r="T23" s="374"/>
      <c r="U23" s="374"/>
      <c r="V23" s="374"/>
      <c r="W23" s="374"/>
      <c r="X23" s="374"/>
      <c r="Y23" s="375"/>
    </row>
    <row r="24" spans="2:25" x14ac:dyDescent="0.25">
      <c r="I24" s="373"/>
      <c r="J24" s="374"/>
      <c r="K24" s="374"/>
      <c r="L24" s="374"/>
      <c r="M24" s="374"/>
      <c r="N24" s="374"/>
      <c r="O24" s="374"/>
      <c r="P24" s="375"/>
      <c r="R24" s="373"/>
      <c r="S24" s="374"/>
      <c r="T24" s="374"/>
      <c r="U24" s="374"/>
      <c r="V24" s="374"/>
      <c r="W24" s="374"/>
      <c r="X24" s="374"/>
      <c r="Y24" s="375"/>
    </row>
    <row r="25" spans="2:25" x14ac:dyDescent="0.25">
      <c r="B25" s="107"/>
      <c r="C25" s="107"/>
      <c r="D25" s="107"/>
      <c r="E25" s="107"/>
      <c r="F25" s="107"/>
      <c r="G25" s="107"/>
      <c r="I25" s="373"/>
      <c r="J25" s="374"/>
      <c r="K25" s="374"/>
      <c r="L25" s="374"/>
      <c r="M25" s="374"/>
      <c r="N25" s="374"/>
      <c r="O25" s="374"/>
      <c r="P25" s="375"/>
      <c r="R25" s="373"/>
      <c r="S25" s="374"/>
      <c r="T25" s="374"/>
      <c r="U25" s="374"/>
      <c r="V25" s="374"/>
      <c r="W25" s="374"/>
      <c r="X25" s="374"/>
      <c r="Y25" s="375"/>
    </row>
    <row r="26" spans="2:25" x14ac:dyDescent="0.25">
      <c r="B26" s="107"/>
      <c r="C26" s="107"/>
      <c r="D26" s="107"/>
      <c r="E26" s="107"/>
      <c r="F26" s="107"/>
      <c r="G26" s="107"/>
      <c r="I26" s="373"/>
      <c r="J26" s="374"/>
      <c r="K26" s="374"/>
      <c r="L26" s="374"/>
      <c r="M26" s="374"/>
      <c r="N26" s="374"/>
      <c r="O26" s="374"/>
      <c r="P26" s="375"/>
      <c r="R26" s="373"/>
      <c r="S26" s="374"/>
      <c r="T26" s="374"/>
      <c r="U26" s="374"/>
      <c r="V26" s="374"/>
      <c r="W26" s="374"/>
      <c r="X26" s="374"/>
      <c r="Y26" s="375"/>
    </row>
    <row r="27" spans="2:25" ht="22.35" customHeight="1" x14ac:dyDescent="0.25">
      <c r="B27" s="107"/>
      <c r="C27" s="107"/>
      <c r="D27" s="107"/>
      <c r="E27" s="107"/>
      <c r="F27" s="107"/>
      <c r="G27" s="107"/>
      <c r="I27" s="373"/>
      <c r="J27" s="374"/>
      <c r="K27" s="374"/>
      <c r="L27" s="374"/>
      <c r="M27" s="374"/>
      <c r="N27" s="374"/>
      <c r="O27" s="374"/>
      <c r="P27" s="375"/>
      <c r="R27" s="373"/>
      <c r="S27" s="374"/>
      <c r="T27" s="374"/>
      <c r="U27" s="374"/>
      <c r="V27" s="374"/>
      <c r="W27" s="374"/>
      <c r="X27" s="374"/>
      <c r="Y27" s="375"/>
    </row>
    <row r="28" spans="2:25" x14ac:dyDescent="0.25">
      <c r="B28" s="107"/>
      <c r="C28" s="107"/>
      <c r="D28" s="107"/>
      <c r="E28" s="107"/>
      <c r="F28" s="107"/>
      <c r="G28" s="107"/>
      <c r="I28" s="373"/>
      <c r="J28" s="374"/>
      <c r="K28" s="374"/>
      <c r="L28" s="374"/>
      <c r="M28" s="374"/>
      <c r="N28" s="374"/>
      <c r="O28" s="374"/>
      <c r="P28" s="375"/>
      <c r="R28" s="373"/>
      <c r="S28" s="374"/>
      <c r="T28" s="374"/>
      <c r="U28" s="374"/>
      <c r="V28" s="374"/>
      <c r="W28" s="374"/>
      <c r="X28" s="374"/>
      <c r="Y28" s="375"/>
    </row>
    <row r="29" spans="2:25" ht="60.95" customHeight="1" x14ac:dyDescent="0.25">
      <c r="B29" s="107"/>
      <c r="C29" s="107"/>
      <c r="D29" s="107"/>
      <c r="E29" s="107"/>
      <c r="F29" s="107"/>
      <c r="G29" s="107"/>
      <c r="I29" s="373"/>
      <c r="J29" s="374"/>
      <c r="K29" s="374"/>
      <c r="L29" s="374"/>
      <c r="M29" s="374"/>
      <c r="N29" s="374"/>
      <c r="O29" s="374"/>
      <c r="P29" s="375"/>
      <c r="R29" s="373"/>
      <c r="S29" s="374"/>
      <c r="T29" s="374"/>
      <c r="U29" s="374"/>
      <c r="V29" s="374"/>
      <c r="W29" s="374"/>
      <c r="X29" s="374"/>
      <c r="Y29" s="375"/>
    </row>
    <row r="30" spans="2:25" x14ac:dyDescent="0.25">
      <c r="B30" s="107"/>
      <c r="C30" s="107"/>
      <c r="D30" s="107"/>
      <c r="E30" s="107"/>
      <c r="F30" s="107"/>
      <c r="G30" s="107"/>
      <c r="I30" s="373"/>
      <c r="J30" s="374"/>
      <c r="K30" s="374"/>
      <c r="L30" s="374"/>
      <c r="M30" s="374"/>
      <c r="N30" s="374"/>
      <c r="O30" s="374"/>
      <c r="P30" s="375"/>
      <c r="R30" s="373"/>
      <c r="S30" s="374"/>
      <c r="T30" s="374"/>
      <c r="U30" s="374"/>
      <c r="V30" s="374"/>
      <c r="W30" s="374"/>
      <c r="X30" s="374"/>
      <c r="Y30" s="375"/>
    </row>
    <row r="31" spans="2:25" x14ac:dyDescent="0.25">
      <c r="B31" s="107"/>
      <c r="C31" s="107"/>
      <c r="D31" s="107"/>
      <c r="E31" s="107"/>
      <c r="F31" s="107"/>
      <c r="G31" s="107"/>
      <c r="I31" s="373"/>
      <c r="J31" s="374"/>
      <c r="K31" s="374"/>
      <c r="L31" s="374"/>
      <c r="M31" s="374"/>
      <c r="N31" s="374"/>
      <c r="O31" s="374"/>
      <c r="P31" s="375"/>
      <c r="R31" s="373"/>
      <c r="S31" s="374"/>
      <c r="T31" s="374"/>
      <c r="U31" s="374"/>
      <c r="V31" s="374"/>
      <c r="W31" s="374"/>
      <c r="X31" s="374"/>
      <c r="Y31" s="375"/>
    </row>
    <row r="32" spans="2:25" x14ac:dyDescent="0.25">
      <c r="B32" s="107"/>
      <c r="C32" s="107"/>
      <c r="D32" s="107"/>
      <c r="E32" s="107"/>
      <c r="F32" s="107"/>
      <c r="G32" s="107"/>
      <c r="I32" s="373"/>
      <c r="J32" s="374"/>
      <c r="K32" s="374"/>
      <c r="L32" s="374"/>
      <c r="M32" s="374"/>
      <c r="N32" s="374"/>
      <c r="O32" s="374"/>
      <c r="P32" s="375"/>
      <c r="R32" s="373"/>
      <c r="S32" s="374"/>
      <c r="T32" s="374"/>
      <c r="U32" s="374"/>
      <c r="V32" s="374"/>
      <c r="W32" s="374"/>
      <c r="X32" s="374"/>
      <c r="Y32" s="375"/>
    </row>
    <row r="33" spans="2:25" x14ac:dyDescent="0.25">
      <c r="B33" s="107"/>
      <c r="C33" s="107"/>
      <c r="D33" s="107"/>
      <c r="E33" s="107"/>
      <c r="F33" s="107"/>
      <c r="G33" s="107"/>
      <c r="I33" s="373"/>
      <c r="J33" s="374"/>
      <c r="K33" s="374"/>
      <c r="L33" s="374"/>
      <c r="M33" s="374"/>
      <c r="N33" s="374"/>
      <c r="O33" s="374"/>
      <c r="P33" s="375"/>
      <c r="R33" s="373"/>
      <c r="S33" s="374"/>
      <c r="T33" s="374"/>
      <c r="U33" s="374"/>
      <c r="V33" s="374"/>
      <c r="W33" s="374"/>
      <c r="X33" s="374"/>
      <c r="Y33" s="375"/>
    </row>
    <row r="34" spans="2:25" x14ac:dyDescent="0.25">
      <c r="B34" s="107"/>
      <c r="C34" s="107"/>
      <c r="D34" s="107"/>
      <c r="E34" s="107"/>
      <c r="F34" s="107"/>
      <c r="G34" s="107"/>
      <c r="I34" s="376"/>
      <c r="J34" s="377"/>
      <c r="K34" s="377"/>
      <c r="L34" s="377"/>
      <c r="M34" s="377"/>
      <c r="N34" s="377"/>
      <c r="O34" s="377"/>
      <c r="P34" s="378"/>
      <c r="R34" s="376"/>
      <c r="S34" s="377"/>
      <c r="T34" s="377"/>
      <c r="U34" s="377"/>
      <c r="V34" s="377"/>
      <c r="W34" s="377"/>
      <c r="X34" s="377"/>
      <c r="Y34" s="378"/>
    </row>
    <row r="35" spans="2:25" x14ac:dyDescent="0.25">
      <c r="B35" s="107"/>
      <c r="C35" s="107"/>
      <c r="D35" s="107"/>
      <c r="E35" s="107"/>
      <c r="F35" s="107"/>
      <c r="G35" s="107"/>
    </row>
    <row r="36" spans="2:25" x14ac:dyDescent="0.25">
      <c r="B36" s="107"/>
      <c r="C36" s="107"/>
      <c r="D36" s="107"/>
      <c r="E36" s="107"/>
      <c r="F36" s="107"/>
      <c r="G36" s="107"/>
    </row>
    <row r="37" spans="2:25" x14ac:dyDescent="0.25">
      <c r="B37" s="107"/>
      <c r="C37" s="107"/>
      <c r="D37" s="107"/>
      <c r="E37" s="107"/>
      <c r="F37" s="107"/>
      <c r="G37" s="107"/>
    </row>
    <row r="38" spans="2:25" x14ac:dyDescent="0.25">
      <c r="B38" s="107"/>
      <c r="C38" s="107"/>
      <c r="D38" s="107"/>
      <c r="E38" s="107"/>
      <c r="F38" s="107"/>
      <c r="G38" s="107"/>
    </row>
    <row r="39" spans="2:25" x14ac:dyDescent="0.25">
      <c r="B39" s="107"/>
      <c r="C39" s="107"/>
      <c r="D39" s="107"/>
      <c r="E39" s="107"/>
      <c r="F39" s="107"/>
      <c r="G39" s="107"/>
    </row>
    <row r="40" spans="2:25" x14ac:dyDescent="0.25">
      <c r="B40" s="107"/>
      <c r="C40" s="107"/>
      <c r="D40" s="107"/>
      <c r="E40" s="107"/>
      <c r="F40" s="107"/>
      <c r="G40" s="107"/>
    </row>
    <row r="41" spans="2:25" x14ac:dyDescent="0.25">
      <c r="B41" s="107"/>
      <c r="C41" s="107"/>
      <c r="D41" s="107"/>
      <c r="E41" s="107"/>
      <c r="F41" s="107"/>
      <c r="G41" s="107"/>
    </row>
    <row r="42" spans="2:25" x14ac:dyDescent="0.25">
      <c r="B42" s="107"/>
      <c r="C42" s="107"/>
      <c r="D42" s="107"/>
      <c r="E42" s="107"/>
      <c r="F42" s="107"/>
      <c r="G42" s="107"/>
    </row>
    <row r="43" spans="2:25" x14ac:dyDescent="0.25">
      <c r="B43" s="107"/>
      <c r="C43" s="107"/>
      <c r="D43" s="107"/>
      <c r="E43" s="107"/>
      <c r="F43" s="107"/>
      <c r="G43" s="107"/>
    </row>
    <row r="44" spans="2:25" x14ac:dyDescent="0.25">
      <c r="B44" s="107"/>
      <c r="C44" s="107"/>
      <c r="D44" s="107"/>
      <c r="E44" s="107"/>
      <c r="F44" s="107"/>
      <c r="G44" s="107"/>
    </row>
    <row r="45" spans="2:25" x14ac:dyDescent="0.25">
      <c r="B45" s="107"/>
      <c r="C45" s="107"/>
      <c r="D45" s="107"/>
      <c r="E45" s="107"/>
      <c r="F45" s="107"/>
      <c r="G45" s="107"/>
    </row>
    <row r="46" spans="2:25" x14ac:dyDescent="0.25">
      <c r="B46" s="107"/>
      <c r="C46" s="107"/>
      <c r="D46" s="107"/>
      <c r="E46" s="107"/>
      <c r="F46" s="107"/>
      <c r="G46" s="107"/>
    </row>
    <row r="47" spans="2:25" x14ac:dyDescent="0.25">
      <c r="B47" s="107"/>
      <c r="C47" s="107"/>
      <c r="D47" s="107"/>
      <c r="E47" s="107"/>
      <c r="F47" s="107"/>
      <c r="G47" s="107"/>
    </row>
    <row r="48" spans="2:25" x14ac:dyDescent="0.25">
      <c r="B48" s="107"/>
      <c r="C48" s="107"/>
      <c r="D48" s="107"/>
      <c r="E48" s="107"/>
      <c r="F48" s="107"/>
      <c r="G48" s="107"/>
    </row>
    <row r="49" spans="2:7" x14ac:dyDescent="0.25">
      <c r="B49" s="107"/>
      <c r="C49" s="107"/>
      <c r="D49" s="107"/>
      <c r="E49" s="107"/>
      <c r="F49" s="107"/>
      <c r="G49" s="107"/>
    </row>
    <row r="50" spans="2:7" x14ac:dyDescent="0.25">
      <c r="B50" s="107"/>
      <c r="C50" s="107"/>
      <c r="D50" s="107"/>
      <c r="E50" s="107"/>
      <c r="F50" s="107"/>
      <c r="G50" s="107"/>
    </row>
    <row r="51" spans="2:7" x14ac:dyDescent="0.25">
      <c r="B51" s="107"/>
      <c r="C51" s="107"/>
      <c r="D51" s="107"/>
      <c r="E51" s="107"/>
      <c r="F51" s="107"/>
      <c r="G51" s="107"/>
    </row>
    <row r="52" spans="2:7" x14ac:dyDescent="0.25">
      <c r="B52" s="107"/>
      <c r="C52" s="107"/>
      <c r="D52" s="107"/>
      <c r="E52" s="107"/>
      <c r="F52" s="107"/>
      <c r="G52" s="107"/>
    </row>
    <row r="53" spans="2:7" x14ac:dyDescent="0.25">
      <c r="B53" s="17"/>
      <c r="C53" s="17"/>
      <c r="D53" s="17"/>
      <c r="E53" s="17"/>
      <c r="F53" s="17"/>
      <c r="G53" s="17"/>
    </row>
    <row r="54" spans="2:7" x14ac:dyDescent="0.25">
      <c r="B54" s="17"/>
      <c r="C54" s="17"/>
      <c r="D54" s="17"/>
      <c r="E54" s="17"/>
      <c r="F54" s="17"/>
      <c r="G54" s="17"/>
    </row>
    <row r="55" spans="2:7" x14ac:dyDescent="0.25">
      <c r="B55" s="17"/>
      <c r="C55" s="17"/>
      <c r="D55" s="17"/>
      <c r="E55" s="17"/>
      <c r="F55" s="17"/>
      <c r="G55" s="17"/>
    </row>
    <row r="56" spans="2:7" x14ac:dyDescent="0.25">
      <c r="B56" s="17"/>
      <c r="C56" s="17"/>
      <c r="D56" s="17"/>
      <c r="E56" s="17"/>
      <c r="F56" s="17"/>
      <c r="G56" s="17"/>
    </row>
    <row r="57" spans="2:7" x14ac:dyDescent="0.25">
      <c r="B57" s="17"/>
      <c r="C57" s="17"/>
      <c r="D57" s="17"/>
      <c r="E57" s="17"/>
      <c r="F57" s="17"/>
      <c r="G57" s="17"/>
    </row>
    <row r="58" spans="2:7" x14ac:dyDescent="0.25">
      <c r="B58" s="17"/>
      <c r="C58" s="17"/>
      <c r="D58" s="17"/>
      <c r="E58" s="17"/>
      <c r="F58" s="17"/>
      <c r="G58" s="17"/>
    </row>
    <row r="59" spans="2:7" x14ac:dyDescent="0.25">
      <c r="B59" s="17"/>
      <c r="C59" s="17"/>
      <c r="D59" s="17"/>
      <c r="E59" s="17"/>
      <c r="F59" s="17"/>
      <c r="G59" s="17"/>
    </row>
    <row r="60" spans="2:7" x14ac:dyDescent="0.25">
      <c r="B60" s="17"/>
      <c r="C60" s="17"/>
      <c r="D60" s="17"/>
      <c r="E60" s="17"/>
      <c r="F60" s="17"/>
      <c r="G60" s="17"/>
    </row>
    <row r="61" spans="2:7" x14ac:dyDescent="0.25">
      <c r="B61" s="17"/>
      <c r="C61" s="17"/>
      <c r="D61" s="17"/>
      <c r="E61" s="17"/>
      <c r="F61" s="17"/>
      <c r="G61" s="17"/>
    </row>
    <row r="62" spans="2:7" x14ac:dyDescent="0.25">
      <c r="B62" s="17"/>
      <c r="C62" s="17"/>
      <c r="D62" s="17"/>
      <c r="E62" s="17"/>
      <c r="F62" s="17"/>
      <c r="G62" s="17"/>
    </row>
    <row r="63" spans="2:7" x14ac:dyDescent="0.25">
      <c r="B63" s="17"/>
      <c r="C63" s="17"/>
      <c r="D63" s="17"/>
      <c r="E63" s="17"/>
      <c r="F63" s="17"/>
      <c r="G63" s="17"/>
    </row>
    <row r="64" spans="2:7" x14ac:dyDescent="0.25">
      <c r="B64" s="106"/>
      <c r="C64" s="106"/>
      <c r="D64" s="106"/>
      <c r="E64" s="106"/>
      <c r="F64" s="106"/>
      <c r="G64" s="106"/>
    </row>
  </sheetData>
  <mergeCells count="6">
    <mergeCell ref="C3:G3"/>
    <mergeCell ref="I5:P5"/>
    <mergeCell ref="R5:Y5"/>
    <mergeCell ref="I6:P34"/>
    <mergeCell ref="R6:Y34"/>
    <mergeCell ref="B22:G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Y64"/>
  <sheetViews>
    <sheetView view="pageBreakPreview" zoomScaleNormal="100" zoomScaleSheetLayoutView="100" workbookViewId="0">
      <selection activeCell="I6" sqref="I6:P34"/>
    </sheetView>
  </sheetViews>
  <sheetFormatPr baseColWidth="10" defaultRowHeight="15" x14ac:dyDescent="0.25"/>
  <cols>
    <col min="1" max="1" width="2" customWidth="1"/>
    <col min="2" max="2" width="29.28515625" customWidth="1"/>
    <col min="3" max="7" width="14.42578125" customWidth="1"/>
    <col min="8" max="8" width="1.5703125" customWidth="1"/>
    <col min="17" max="17" width="1.85546875" customWidth="1"/>
  </cols>
  <sheetData>
    <row r="1" spans="2:25" s="3" customFormat="1" ht="24" customHeight="1" x14ac:dyDescent="0.15">
      <c r="B1" s="56" t="s">
        <v>101</v>
      </c>
      <c r="C1" s="54"/>
      <c r="E1" s="55"/>
      <c r="F1" s="55"/>
      <c r="H1" s="16"/>
      <c r="I1" s="16"/>
      <c r="J1" s="16"/>
      <c r="K1" s="16"/>
      <c r="L1" s="16"/>
      <c r="M1" s="16"/>
      <c r="N1" s="16"/>
      <c r="O1" s="16"/>
      <c r="P1" s="16"/>
      <c r="Q1" s="16"/>
      <c r="R1" s="16"/>
      <c r="S1" s="16"/>
      <c r="T1" s="16"/>
      <c r="U1" s="16"/>
      <c r="V1" s="16"/>
      <c r="W1" s="16"/>
      <c r="X1" s="16"/>
    </row>
    <row r="2" spans="2:25" s="3" customFormat="1" ht="11.25" x14ac:dyDescent="0.15">
      <c r="B2" s="9"/>
      <c r="C2" s="9"/>
      <c r="E2" s="55"/>
      <c r="F2" s="55"/>
      <c r="H2" s="16"/>
      <c r="I2" s="16"/>
      <c r="J2" s="16"/>
      <c r="K2" s="16"/>
      <c r="L2" s="16"/>
      <c r="M2" s="16"/>
      <c r="N2" s="16"/>
      <c r="O2" s="16"/>
      <c r="P2" s="16"/>
      <c r="Q2" s="16"/>
      <c r="R2" s="16"/>
      <c r="S2" s="16"/>
      <c r="T2" s="16"/>
      <c r="U2" s="16"/>
      <c r="V2" s="16"/>
      <c r="W2" s="16"/>
      <c r="X2" s="16"/>
    </row>
    <row r="3" spans="2:25" s="56" customFormat="1" ht="27" customHeight="1" x14ac:dyDescent="0.25">
      <c r="B3" s="57" t="s">
        <v>37</v>
      </c>
      <c r="C3" s="301">
        <f>+'2. ANID BUDGET (M$)'!C3</f>
        <v>0</v>
      </c>
      <c r="D3" s="301"/>
      <c r="E3" s="301"/>
      <c r="F3" s="301"/>
      <c r="G3" s="301"/>
      <c r="H3" s="59"/>
      <c r="I3" s="59"/>
      <c r="J3" s="59"/>
      <c r="K3" s="59"/>
      <c r="L3" s="59"/>
      <c r="M3" s="59"/>
      <c r="N3" s="59"/>
      <c r="O3" s="59"/>
      <c r="P3" s="59"/>
      <c r="Q3" s="59"/>
      <c r="R3" s="59"/>
      <c r="S3" s="59"/>
      <c r="T3" s="59"/>
      <c r="U3" s="59"/>
      <c r="V3" s="59"/>
      <c r="W3" s="59"/>
      <c r="X3" s="59"/>
    </row>
    <row r="4" spans="2:25" s="9" customFormat="1" ht="11.25" x14ac:dyDescent="0.15">
      <c r="B4" s="46" t="s">
        <v>73</v>
      </c>
      <c r="D4" s="56"/>
      <c r="E4" s="58"/>
      <c r="F4" s="58"/>
      <c r="G4" s="56"/>
      <c r="H4" s="53"/>
      <c r="I4" s="53"/>
      <c r="J4" s="53"/>
      <c r="K4" s="53"/>
      <c r="L4" s="53"/>
      <c r="M4" s="53"/>
      <c r="N4" s="53"/>
      <c r="O4" s="53"/>
      <c r="P4" s="53"/>
      <c r="Q4" s="53"/>
      <c r="R4" s="53"/>
      <c r="S4" s="53"/>
      <c r="T4" s="53"/>
      <c r="U4" s="53"/>
      <c r="V4" s="53"/>
      <c r="W4" s="53"/>
      <c r="X4" s="53"/>
    </row>
    <row r="5" spans="2:25" s="9" customFormat="1" ht="30" customHeight="1" x14ac:dyDescent="0.25">
      <c r="B5" s="109" t="s">
        <v>57</v>
      </c>
      <c r="C5" s="108" t="s">
        <v>7</v>
      </c>
      <c r="D5" s="108" t="s">
        <v>8</v>
      </c>
      <c r="E5" s="114" t="s">
        <v>9</v>
      </c>
      <c r="F5" s="114" t="s">
        <v>106</v>
      </c>
      <c r="G5" s="108" t="s">
        <v>29</v>
      </c>
      <c r="H5" s="53"/>
      <c r="I5" s="368" t="s">
        <v>55</v>
      </c>
      <c r="J5" s="369"/>
      <c r="K5" s="369"/>
      <c r="L5" s="369"/>
      <c r="M5" s="369"/>
      <c r="N5" s="369"/>
      <c r="O5" s="369"/>
      <c r="P5" s="369"/>
      <c r="Q5" s="53"/>
      <c r="R5" s="368" t="s">
        <v>55</v>
      </c>
      <c r="S5" s="369"/>
      <c r="T5" s="369"/>
      <c r="U5" s="369"/>
      <c r="V5" s="369"/>
      <c r="W5" s="369"/>
      <c r="X5" s="369"/>
      <c r="Y5" s="369"/>
    </row>
    <row r="6" spans="2:25" ht="18" customHeight="1" x14ac:dyDescent="0.25">
      <c r="B6" s="149"/>
      <c r="C6" s="112"/>
      <c r="D6" s="112"/>
      <c r="E6" s="112"/>
      <c r="F6" s="112"/>
      <c r="G6" s="142">
        <f>SUM(C6:F6)</f>
        <v>0</v>
      </c>
      <c r="I6" s="370"/>
      <c r="J6" s="371"/>
      <c r="K6" s="371"/>
      <c r="L6" s="371"/>
      <c r="M6" s="371"/>
      <c r="N6" s="371"/>
      <c r="O6" s="371"/>
      <c r="P6" s="372"/>
      <c r="R6" s="370"/>
      <c r="S6" s="371"/>
      <c r="T6" s="371"/>
      <c r="U6" s="371"/>
      <c r="V6" s="371"/>
      <c r="W6" s="371"/>
      <c r="X6" s="371"/>
      <c r="Y6" s="372"/>
    </row>
    <row r="7" spans="2:25" x14ac:dyDescent="0.25">
      <c r="B7" s="148"/>
      <c r="C7" s="112"/>
      <c r="D7" s="112"/>
      <c r="E7" s="112"/>
      <c r="F7" s="112"/>
      <c r="G7" s="142">
        <f t="shared" ref="G7:G19" si="0">SUM(C7:F7)</f>
        <v>0</v>
      </c>
      <c r="I7" s="373"/>
      <c r="J7" s="374"/>
      <c r="K7" s="374"/>
      <c r="L7" s="374"/>
      <c r="M7" s="374"/>
      <c r="N7" s="374"/>
      <c r="O7" s="374"/>
      <c r="P7" s="375"/>
      <c r="R7" s="373"/>
      <c r="S7" s="374"/>
      <c r="T7" s="374"/>
      <c r="U7" s="374"/>
      <c r="V7" s="374"/>
      <c r="W7" s="374"/>
      <c r="X7" s="374"/>
      <c r="Y7" s="375"/>
    </row>
    <row r="8" spans="2:25" x14ac:dyDescent="0.25">
      <c r="B8" s="148"/>
      <c r="C8" s="112"/>
      <c r="D8" s="112"/>
      <c r="E8" s="112"/>
      <c r="F8" s="112"/>
      <c r="G8" s="142">
        <f t="shared" si="0"/>
        <v>0</v>
      </c>
      <c r="I8" s="373"/>
      <c r="J8" s="374"/>
      <c r="K8" s="374"/>
      <c r="L8" s="374"/>
      <c r="M8" s="374"/>
      <c r="N8" s="374"/>
      <c r="O8" s="374"/>
      <c r="P8" s="375"/>
      <c r="R8" s="373"/>
      <c r="S8" s="374"/>
      <c r="T8" s="374"/>
      <c r="U8" s="374"/>
      <c r="V8" s="374"/>
      <c r="W8" s="374"/>
      <c r="X8" s="374"/>
      <c r="Y8" s="375"/>
    </row>
    <row r="9" spans="2:25" x14ac:dyDescent="0.25">
      <c r="B9" s="148"/>
      <c r="C9" s="112"/>
      <c r="D9" s="112"/>
      <c r="E9" s="112"/>
      <c r="F9" s="112"/>
      <c r="G9" s="142">
        <f t="shared" si="0"/>
        <v>0</v>
      </c>
      <c r="I9" s="373"/>
      <c r="J9" s="374"/>
      <c r="K9" s="374"/>
      <c r="L9" s="374"/>
      <c r="M9" s="374"/>
      <c r="N9" s="374"/>
      <c r="O9" s="374"/>
      <c r="P9" s="375"/>
      <c r="R9" s="373"/>
      <c r="S9" s="374"/>
      <c r="T9" s="374"/>
      <c r="U9" s="374"/>
      <c r="V9" s="374"/>
      <c r="W9" s="374"/>
      <c r="X9" s="374"/>
      <c r="Y9" s="375"/>
    </row>
    <row r="10" spans="2:25" x14ac:dyDescent="0.25">
      <c r="B10" s="110"/>
      <c r="C10" s="112"/>
      <c r="D10" s="112"/>
      <c r="E10" s="112"/>
      <c r="F10" s="112"/>
      <c r="G10" s="142">
        <f t="shared" si="0"/>
        <v>0</v>
      </c>
      <c r="I10" s="373"/>
      <c r="J10" s="374"/>
      <c r="K10" s="374"/>
      <c r="L10" s="374"/>
      <c r="M10" s="374"/>
      <c r="N10" s="374"/>
      <c r="O10" s="374"/>
      <c r="P10" s="375"/>
      <c r="R10" s="373"/>
      <c r="S10" s="374"/>
      <c r="T10" s="374"/>
      <c r="U10" s="374"/>
      <c r="V10" s="374"/>
      <c r="W10" s="374"/>
      <c r="X10" s="374"/>
      <c r="Y10" s="375"/>
    </row>
    <row r="11" spans="2:25" x14ac:dyDescent="0.25">
      <c r="B11" s="110"/>
      <c r="C11" s="112"/>
      <c r="D11" s="112"/>
      <c r="E11" s="112"/>
      <c r="F11" s="112"/>
      <c r="G11" s="142">
        <f t="shared" si="0"/>
        <v>0</v>
      </c>
      <c r="I11" s="373"/>
      <c r="J11" s="374"/>
      <c r="K11" s="374"/>
      <c r="L11" s="374"/>
      <c r="M11" s="374"/>
      <c r="N11" s="374"/>
      <c r="O11" s="374"/>
      <c r="P11" s="375"/>
      <c r="R11" s="373"/>
      <c r="S11" s="374"/>
      <c r="T11" s="374"/>
      <c r="U11" s="374"/>
      <c r="V11" s="374"/>
      <c r="W11" s="374"/>
      <c r="X11" s="374"/>
      <c r="Y11" s="375"/>
    </row>
    <row r="12" spans="2:25" x14ac:dyDescent="0.25">
      <c r="B12" s="111"/>
      <c r="C12" s="112"/>
      <c r="D12" s="112"/>
      <c r="E12" s="112"/>
      <c r="F12" s="112"/>
      <c r="G12" s="142">
        <f t="shared" si="0"/>
        <v>0</v>
      </c>
      <c r="I12" s="373"/>
      <c r="J12" s="374"/>
      <c r="K12" s="374"/>
      <c r="L12" s="374"/>
      <c r="M12" s="374"/>
      <c r="N12" s="374"/>
      <c r="O12" s="374"/>
      <c r="P12" s="375"/>
      <c r="R12" s="373"/>
      <c r="S12" s="374"/>
      <c r="T12" s="374"/>
      <c r="U12" s="374"/>
      <c r="V12" s="374"/>
      <c r="W12" s="374"/>
      <c r="X12" s="374"/>
      <c r="Y12" s="375"/>
    </row>
    <row r="13" spans="2:25" x14ac:dyDescent="0.25">
      <c r="B13" s="148"/>
      <c r="C13" s="112"/>
      <c r="D13" s="112"/>
      <c r="E13" s="112"/>
      <c r="F13" s="112"/>
      <c r="G13" s="142">
        <f t="shared" si="0"/>
        <v>0</v>
      </c>
      <c r="I13" s="373"/>
      <c r="J13" s="374"/>
      <c r="K13" s="374"/>
      <c r="L13" s="374"/>
      <c r="M13" s="374"/>
      <c r="N13" s="374"/>
      <c r="O13" s="374"/>
      <c r="P13" s="375"/>
      <c r="R13" s="373"/>
      <c r="S13" s="374"/>
      <c r="T13" s="374"/>
      <c r="U13" s="374"/>
      <c r="V13" s="374"/>
      <c r="W13" s="374"/>
      <c r="X13" s="374"/>
      <c r="Y13" s="375"/>
    </row>
    <row r="14" spans="2:25" x14ac:dyDescent="0.25">
      <c r="B14" s="148"/>
      <c r="C14" s="112"/>
      <c r="D14" s="112"/>
      <c r="E14" s="112"/>
      <c r="F14" s="112"/>
      <c r="G14" s="142">
        <f t="shared" si="0"/>
        <v>0</v>
      </c>
      <c r="I14" s="373"/>
      <c r="J14" s="374"/>
      <c r="K14" s="374"/>
      <c r="L14" s="374"/>
      <c r="M14" s="374"/>
      <c r="N14" s="374"/>
      <c r="O14" s="374"/>
      <c r="P14" s="375"/>
      <c r="R14" s="373"/>
      <c r="S14" s="374"/>
      <c r="T14" s="374"/>
      <c r="U14" s="374"/>
      <c r="V14" s="374"/>
      <c r="W14" s="374"/>
      <c r="X14" s="374"/>
      <c r="Y14" s="375"/>
    </row>
    <row r="15" spans="2:25" x14ac:dyDescent="0.25">
      <c r="B15" s="148"/>
      <c r="C15" s="112"/>
      <c r="D15" s="112"/>
      <c r="E15" s="112"/>
      <c r="F15" s="112"/>
      <c r="G15" s="142">
        <f t="shared" si="0"/>
        <v>0</v>
      </c>
      <c r="I15" s="373"/>
      <c r="J15" s="374"/>
      <c r="K15" s="374"/>
      <c r="L15" s="374"/>
      <c r="M15" s="374"/>
      <c r="N15" s="374"/>
      <c r="O15" s="374"/>
      <c r="P15" s="375"/>
      <c r="R15" s="373"/>
      <c r="S15" s="374"/>
      <c r="T15" s="374"/>
      <c r="U15" s="374"/>
      <c r="V15" s="374"/>
      <c r="W15" s="374"/>
      <c r="X15" s="374"/>
      <c r="Y15" s="375"/>
    </row>
    <row r="16" spans="2:25" x14ac:dyDescent="0.25">
      <c r="B16" s="148"/>
      <c r="C16" s="112"/>
      <c r="D16" s="112"/>
      <c r="E16" s="112"/>
      <c r="F16" s="112"/>
      <c r="G16" s="142">
        <f t="shared" si="0"/>
        <v>0</v>
      </c>
      <c r="I16" s="373"/>
      <c r="J16" s="374"/>
      <c r="K16" s="374"/>
      <c r="L16" s="374"/>
      <c r="M16" s="374"/>
      <c r="N16" s="374"/>
      <c r="O16" s="374"/>
      <c r="P16" s="375"/>
      <c r="R16" s="373"/>
      <c r="S16" s="374"/>
      <c r="T16" s="374"/>
      <c r="U16" s="374"/>
      <c r="V16" s="374"/>
      <c r="W16" s="374"/>
      <c r="X16" s="374"/>
      <c r="Y16" s="375"/>
    </row>
    <row r="17" spans="2:25" x14ac:dyDescent="0.25">
      <c r="B17" s="148"/>
      <c r="C17" s="112"/>
      <c r="D17" s="112"/>
      <c r="E17" s="112"/>
      <c r="F17" s="112"/>
      <c r="G17" s="142">
        <f t="shared" si="0"/>
        <v>0</v>
      </c>
      <c r="I17" s="373"/>
      <c r="J17" s="374"/>
      <c r="K17" s="374"/>
      <c r="L17" s="374"/>
      <c r="M17" s="374"/>
      <c r="N17" s="374"/>
      <c r="O17" s="374"/>
      <c r="P17" s="375"/>
      <c r="R17" s="373"/>
      <c r="S17" s="374"/>
      <c r="T17" s="374"/>
      <c r="U17" s="374"/>
      <c r="V17" s="374"/>
      <c r="W17" s="374"/>
      <c r="X17" s="374"/>
      <c r="Y17" s="375"/>
    </row>
    <row r="18" spans="2:25" x14ac:dyDescent="0.25">
      <c r="B18" s="148"/>
      <c r="C18" s="112"/>
      <c r="D18" s="112"/>
      <c r="E18" s="112"/>
      <c r="F18" s="112"/>
      <c r="G18" s="142">
        <f t="shared" si="0"/>
        <v>0</v>
      </c>
      <c r="I18" s="373"/>
      <c r="J18" s="374"/>
      <c r="K18" s="374"/>
      <c r="L18" s="374"/>
      <c r="M18" s="374"/>
      <c r="N18" s="374"/>
      <c r="O18" s="374"/>
      <c r="P18" s="375"/>
      <c r="R18" s="373"/>
      <c r="S18" s="374"/>
      <c r="T18" s="374"/>
      <c r="U18" s="374"/>
      <c r="V18" s="374"/>
      <c r="W18" s="374"/>
      <c r="X18" s="374"/>
      <c r="Y18" s="375"/>
    </row>
    <row r="19" spans="2:25" x14ac:dyDescent="0.25">
      <c r="B19" s="148"/>
      <c r="C19" s="112"/>
      <c r="D19" s="112"/>
      <c r="E19" s="112"/>
      <c r="F19" s="112"/>
      <c r="G19" s="142">
        <f t="shared" si="0"/>
        <v>0</v>
      </c>
      <c r="I19" s="373"/>
      <c r="J19" s="374"/>
      <c r="K19" s="374"/>
      <c r="L19" s="374"/>
      <c r="M19" s="374"/>
      <c r="N19" s="374"/>
      <c r="O19" s="374"/>
      <c r="P19" s="375"/>
      <c r="R19" s="373"/>
      <c r="S19" s="374"/>
      <c r="T19" s="374"/>
      <c r="U19" s="374"/>
      <c r="V19" s="374"/>
      <c r="W19" s="374"/>
      <c r="X19" s="374"/>
      <c r="Y19" s="375"/>
    </row>
    <row r="20" spans="2:25" ht="24" customHeight="1" x14ac:dyDescent="0.25">
      <c r="B20" s="109" t="s">
        <v>29</v>
      </c>
      <c r="C20" s="115">
        <f>SUM(C6:C19)</f>
        <v>0</v>
      </c>
      <c r="D20" s="115">
        <f t="shared" ref="D20:G20" si="1">SUM(D6:D19)</f>
        <v>0</v>
      </c>
      <c r="E20" s="115">
        <f t="shared" si="1"/>
        <v>0</v>
      </c>
      <c r="F20" s="115">
        <f>SUM(F6:F19)</f>
        <v>0</v>
      </c>
      <c r="G20" s="115">
        <f t="shared" si="1"/>
        <v>0</v>
      </c>
      <c r="I20" s="373"/>
      <c r="J20" s="374"/>
      <c r="K20" s="374"/>
      <c r="L20" s="374"/>
      <c r="M20" s="374"/>
      <c r="N20" s="374"/>
      <c r="O20" s="374"/>
      <c r="P20" s="375"/>
      <c r="R20" s="373"/>
      <c r="S20" s="374"/>
      <c r="T20" s="374"/>
      <c r="U20" s="374"/>
      <c r="V20" s="374"/>
      <c r="W20" s="374"/>
      <c r="X20" s="374"/>
      <c r="Y20" s="375"/>
    </row>
    <row r="21" spans="2:25" x14ac:dyDescent="0.25">
      <c r="I21" s="373"/>
      <c r="J21" s="374"/>
      <c r="K21" s="374"/>
      <c r="L21" s="374"/>
      <c r="M21" s="374"/>
      <c r="N21" s="374"/>
      <c r="O21" s="374"/>
      <c r="P21" s="375"/>
      <c r="R21" s="373"/>
      <c r="S21" s="374"/>
      <c r="T21" s="374"/>
      <c r="U21" s="374"/>
      <c r="V21" s="374"/>
      <c r="W21" s="374"/>
      <c r="X21" s="374"/>
      <c r="Y21" s="375"/>
    </row>
    <row r="22" spans="2:25" ht="58.7" customHeight="1" x14ac:dyDescent="0.25">
      <c r="B22" s="379" t="s">
        <v>56</v>
      </c>
      <c r="C22" s="379"/>
      <c r="D22" s="379"/>
      <c r="E22" s="379"/>
      <c r="F22" s="379"/>
      <c r="G22" s="379"/>
      <c r="I22" s="373"/>
      <c r="J22" s="374"/>
      <c r="K22" s="374"/>
      <c r="L22" s="374"/>
      <c r="M22" s="374"/>
      <c r="N22" s="374"/>
      <c r="O22" s="374"/>
      <c r="P22" s="375"/>
      <c r="R22" s="373"/>
      <c r="S22" s="374"/>
      <c r="T22" s="374"/>
      <c r="U22" s="374"/>
      <c r="V22" s="374"/>
      <c r="W22" s="374"/>
      <c r="X22" s="374"/>
      <c r="Y22" s="375"/>
    </row>
    <row r="23" spans="2:25" x14ac:dyDescent="0.25">
      <c r="I23" s="373"/>
      <c r="J23" s="374"/>
      <c r="K23" s="374"/>
      <c r="L23" s="374"/>
      <c r="M23" s="374"/>
      <c r="N23" s="374"/>
      <c r="O23" s="374"/>
      <c r="P23" s="375"/>
      <c r="R23" s="373"/>
      <c r="S23" s="374"/>
      <c r="T23" s="374"/>
      <c r="U23" s="374"/>
      <c r="V23" s="374"/>
      <c r="W23" s="374"/>
      <c r="X23" s="374"/>
      <c r="Y23" s="375"/>
    </row>
    <row r="24" spans="2:25" x14ac:dyDescent="0.25">
      <c r="I24" s="373"/>
      <c r="J24" s="374"/>
      <c r="K24" s="374"/>
      <c r="L24" s="374"/>
      <c r="M24" s="374"/>
      <c r="N24" s="374"/>
      <c r="O24" s="374"/>
      <c r="P24" s="375"/>
      <c r="R24" s="373"/>
      <c r="S24" s="374"/>
      <c r="T24" s="374"/>
      <c r="U24" s="374"/>
      <c r="V24" s="374"/>
      <c r="W24" s="374"/>
      <c r="X24" s="374"/>
      <c r="Y24" s="375"/>
    </row>
    <row r="25" spans="2:25" x14ac:dyDescent="0.25">
      <c r="B25" s="107"/>
      <c r="C25" s="107"/>
      <c r="D25" s="107"/>
      <c r="E25" s="107"/>
      <c r="F25" s="107"/>
      <c r="G25" s="107"/>
      <c r="I25" s="373"/>
      <c r="J25" s="374"/>
      <c r="K25" s="374"/>
      <c r="L25" s="374"/>
      <c r="M25" s="374"/>
      <c r="N25" s="374"/>
      <c r="O25" s="374"/>
      <c r="P25" s="375"/>
      <c r="R25" s="373"/>
      <c r="S25" s="374"/>
      <c r="T25" s="374"/>
      <c r="U25" s="374"/>
      <c r="V25" s="374"/>
      <c r="W25" s="374"/>
      <c r="X25" s="374"/>
      <c r="Y25" s="375"/>
    </row>
    <row r="26" spans="2:25" x14ac:dyDescent="0.25">
      <c r="B26" s="107"/>
      <c r="C26" s="107"/>
      <c r="D26" s="107"/>
      <c r="E26" s="107"/>
      <c r="F26" s="107"/>
      <c r="G26" s="107"/>
      <c r="I26" s="373"/>
      <c r="J26" s="374"/>
      <c r="K26" s="374"/>
      <c r="L26" s="374"/>
      <c r="M26" s="374"/>
      <c r="N26" s="374"/>
      <c r="O26" s="374"/>
      <c r="P26" s="375"/>
      <c r="R26" s="373"/>
      <c r="S26" s="374"/>
      <c r="T26" s="374"/>
      <c r="U26" s="374"/>
      <c r="V26" s="374"/>
      <c r="W26" s="374"/>
      <c r="X26" s="374"/>
      <c r="Y26" s="375"/>
    </row>
    <row r="27" spans="2:25" ht="22.35" customHeight="1" x14ac:dyDescent="0.25">
      <c r="B27" s="107"/>
      <c r="C27" s="107"/>
      <c r="D27" s="107"/>
      <c r="E27" s="107"/>
      <c r="F27" s="107"/>
      <c r="G27" s="107"/>
      <c r="I27" s="373"/>
      <c r="J27" s="374"/>
      <c r="K27" s="374"/>
      <c r="L27" s="374"/>
      <c r="M27" s="374"/>
      <c r="N27" s="374"/>
      <c r="O27" s="374"/>
      <c r="P27" s="375"/>
      <c r="R27" s="373"/>
      <c r="S27" s="374"/>
      <c r="T27" s="374"/>
      <c r="U27" s="374"/>
      <c r="V27" s="374"/>
      <c r="W27" s="374"/>
      <c r="X27" s="374"/>
      <c r="Y27" s="375"/>
    </row>
    <row r="28" spans="2:25" x14ac:dyDescent="0.25">
      <c r="B28" s="107"/>
      <c r="C28" s="107"/>
      <c r="D28" s="107"/>
      <c r="E28" s="107"/>
      <c r="F28" s="107"/>
      <c r="G28" s="107"/>
      <c r="I28" s="373"/>
      <c r="J28" s="374"/>
      <c r="K28" s="374"/>
      <c r="L28" s="374"/>
      <c r="M28" s="374"/>
      <c r="N28" s="374"/>
      <c r="O28" s="374"/>
      <c r="P28" s="375"/>
      <c r="R28" s="373"/>
      <c r="S28" s="374"/>
      <c r="T28" s="374"/>
      <c r="U28" s="374"/>
      <c r="V28" s="374"/>
      <c r="W28" s="374"/>
      <c r="X28" s="374"/>
      <c r="Y28" s="375"/>
    </row>
    <row r="29" spans="2:25" ht="60.95" customHeight="1" x14ac:dyDescent="0.25">
      <c r="B29" s="107"/>
      <c r="C29" s="107"/>
      <c r="D29" s="107"/>
      <c r="E29" s="107"/>
      <c r="F29" s="107"/>
      <c r="G29" s="107"/>
      <c r="I29" s="373"/>
      <c r="J29" s="374"/>
      <c r="K29" s="374"/>
      <c r="L29" s="374"/>
      <c r="M29" s="374"/>
      <c r="N29" s="374"/>
      <c r="O29" s="374"/>
      <c r="P29" s="375"/>
      <c r="R29" s="373"/>
      <c r="S29" s="374"/>
      <c r="T29" s="374"/>
      <c r="U29" s="374"/>
      <c r="V29" s="374"/>
      <c r="W29" s="374"/>
      <c r="X29" s="374"/>
      <c r="Y29" s="375"/>
    </row>
    <row r="30" spans="2:25" x14ac:dyDescent="0.25">
      <c r="B30" s="107"/>
      <c r="C30" s="107"/>
      <c r="D30" s="107"/>
      <c r="E30" s="107"/>
      <c r="F30" s="107"/>
      <c r="G30" s="107"/>
      <c r="I30" s="373"/>
      <c r="J30" s="374"/>
      <c r="K30" s="374"/>
      <c r="L30" s="374"/>
      <c r="M30" s="374"/>
      <c r="N30" s="374"/>
      <c r="O30" s="374"/>
      <c r="P30" s="375"/>
      <c r="R30" s="373"/>
      <c r="S30" s="374"/>
      <c r="T30" s="374"/>
      <c r="U30" s="374"/>
      <c r="V30" s="374"/>
      <c r="W30" s="374"/>
      <c r="X30" s="374"/>
      <c r="Y30" s="375"/>
    </row>
    <row r="31" spans="2:25" x14ac:dyDescent="0.25">
      <c r="B31" s="107"/>
      <c r="C31" s="107"/>
      <c r="D31" s="107"/>
      <c r="E31" s="107"/>
      <c r="F31" s="107"/>
      <c r="G31" s="107"/>
      <c r="I31" s="373"/>
      <c r="J31" s="374"/>
      <c r="K31" s="374"/>
      <c r="L31" s="374"/>
      <c r="M31" s="374"/>
      <c r="N31" s="374"/>
      <c r="O31" s="374"/>
      <c r="P31" s="375"/>
      <c r="R31" s="373"/>
      <c r="S31" s="374"/>
      <c r="T31" s="374"/>
      <c r="U31" s="374"/>
      <c r="V31" s="374"/>
      <c r="W31" s="374"/>
      <c r="X31" s="374"/>
      <c r="Y31" s="375"/>
    </row>
    <row r="32" spans="2:25" x14ac:dyDescent="0.25">
      <c r="B32" s="107"/>
      <c r="C32" s="107"/>
      <c r="D32" s="107"/>
      <c r="E32" s="107"/>
      <c r="F32" s="107"/>
      <c r="G32" s="107"/>
      <c r="I32" s="373"/>
      <c r="J32" s="374"/>
      <c r="K32" s="374"/>
      <c r="L32" s="374"/>
      <c r="M32" s="374"/>
      <c r="N32" s="374"/>
      <c r="O32" s="374"/>
      <c r="P32" s="375"/>
      <c r="R32" s="373"/>
      <c r="S32" s="374"/>
      <c r="T32" s="374"/>
      <c r="U32" s="374"/>
      <c r="V32" s="374"/>
      <c r="W32" s="374"/>
      <c r="X32" s="374"/>
      <c r="Y32" s="375"/>
    </row>
    <row r="33" spans="2:25" x14ac:dyDescent="0.25">
      <c r="B33" s="107"/>
      <c r="C33" s="107"/>
      <c r="D33" s="107"/>
      <c r="E33" s="107"/>
      <c r="F33" s="107"/>
      <c r="G33" s="107"/>
      <c r="I33" s="373"/>
      <c r="J33" s="374"/>
      <c r="K33" s="374"/>
      <c r="L33" s="374"/>
      <c r="M33" s="374"/>
      <c r="N33" s="374"/>
      <c r="O33" s="374"/>
      <c r="P33" s="375"/>
      <c r="R33" s="373"/>
      <c r="S33" s="374"/>
      <c r="T33" s="374"/>
      <c r="U33" s="374"/>
      <c r="V33" s="374"/>
      <c r="W33" s="374"/>
      <c r="X33" s="374"/>
      <c r="Y33" s="375"/>
    </row>
    <row r="34" spans="2:25" x14ac:dyDescent="0.25">
      <c r="B34" s="107"/>
      <c r="C34" s="107"/>
      <c r="D34" s="107"/>
      <c r="E34" s="107"/>
      <c r="F34" s="107"/>
      <c r="G34" s="107"/>
      <c r="I34" s="376"/>
      <c r="J34" s="377"/>
      <c r="K34" s="377"/>
      <c r="L34" s="377"/>
      <c r="M34" s="377"/>
      <c r="N34" s="377"/>
      <c r="O34" s="377"/>
      <c r="P34" s="378"/>
      <c r="R34" s="376"/>
      <c r="S34" s="377"/>
      <c r="T34" s="377"/>
      <c r="U34" s="377"/>
      <c r="V34" s="377"/>
      <c r="W34" s="377"/>
      <c r="X34" s="377"/>
      <c r="Y34" s="378"/>
    </row>
    <row r="35" spans="2:25" x14ac:dyDescent="0.25">
      <c r="B35" s="107"/>
      <c r="C35" s="107"/>
      <c r="D35" s="107"/>
      <c r="E35" s="107"/>
      <c r="F35" s="107"/>
      <c r="G35" s="107"/>
    </row>
    <row r="36" spans="2:25" x14ac:dyDescent="0.25">
      <c r="B36" s="107"/>
      <c r="C36" s="107"/>
      <c r="D36" s="107"/>
      <c r="E36" s="107"/>
      <c r="F36" s="107"/>
      <c r="G36" s="107"/>
    </row>
    <row r="37" spans="2:25" x14ac:dyDescent="0.25">
      <c r="B37" s="107"/>
      <c r="C37" s="107"/>
      <c r="D37" s="107"/>
      <c r="E37" s="107"/>
      <c r="F37" s="107"/>
      <c r="G37" s="107"/>
    </row>
    <row r="38" spans="2:25" x14ac:dyDescent="0.25">
      <c r="B38" s="107"/>
      <c r="C38" s="107"/>
      <c r="D38" s="107"/>
      <c r="E38" s="107"/>
      <c r="F38" s="107"/>
      <c r="G38" s="107"/>
    </row>
    <row r="39" spans="2:25" x14ac:dyDescent="0.25">
      <c r="B39" s="107"/>
      <c r="C39" s="107"/>
      <c r="D39" s="107"/>
      <c r="E39" s="107"/>
      <c r="F39" s="107"/>
      <c r="G39" s="107"/>
    </row>
    <row r="40" spans="2:25" x14ac:dyDescent="0.25">
      <c r="B40" s="107"/>
      <c r="C40" s="107"/>
      <c r="D40" s="107"/>
      <c r="E40" s="107"/>
      <c r="F40" s="107"/>
      <c r="G40" s="107"/>
    </row>
    <row r="41" spans="2:25" x14ac:dyDescent="0.25">
      <c r="B41" s="107"/>
      <c r="C41" s="107"/>
      <c r="D41" s="107"/>
      <c r="E41" s="107"/>
      <c r="F41" s="107"/>
      <c r="G41" s="107"/>
    </row>
    <row r="42" spans="2:25" x14ac:dyDescent="0.25">
      <c r="B42" s="107"/>
      <c r="C42" s="107"/>
      <c r="D42" s="107"/>
      <c r="E42" s="107"/>
      <c r="F42" s="107"/>
      <c r="G42" s="107"/>
    </row>
    <row r="43" spans="2:25" x14ac:dyDescent="0.25">
      <c r="B43" s="107"/>
      <c r="C43" s="107"/>
      <c r="D43" s="107"/>
      <c r="E43" s="107"/>
      <c r="F43" s="107"/>
      <c r="G43" s="107"/>
    </row>
    <row r="44" spans="2:25" x14ac:dyDescent="0.25">
      <c r="B44" s="107"/>
      <c r="C44" s="107"/>
      <c r="D44" s="107"/>
      <c r="E44" s="107"/>
      <c r="F44" s="107"/>
      <c r="G44" s="107"/>
    </row>
    <row r="45" spans="2:25" x14ac:dyDescent="0.25">
      <c r="B45" s="107"/>
      <c r="C45" s="107"/>
      <c r="D45" s="107"/>
      <c r="E45" s="107"/>
      <c r="F45" s="107"/>
      <c r="G45" s="107"/>
    </row>
    <row r="46" spans="2:25" x14ac:dyDescent="0.25">
      <c r="B46" s="107"/>
      <c r="C46" s="107"/>
      <c r="D46" s="107"/>
      <c r="E46" s="107"/>
      <c r="F46" s="107"/>
      <c r="G46" s="107"/>
    </row>
    <row r="47" spans="2:25" x14ac:dyDescent="0.25">
      <c r="B47" s="107"/>
      <c r="C47" s="107"/>
      <c r="D47" s="107"/>
      <c r="E47" s="107"/>
      <c r="F47" s="107"/>
      <c r="G47" s="107"/>
    </row>
    <row r="48" spans="2:25" x14ac:dyDescent="0.25">
      <c r="B48" s="107"/>
      <c r="C48" s="107"/>
      <c r="D48" s="107"/>
      <c r="E48" s="107"/>
      <c r="F48" s="107"/>
      <c r="G48" s="107"/>
    </row>
    <row r="49" spans="2:7" x14ac:dyDescent="0.25">
      <c r="B49" s="107"/>
      <c r="C49" s="107"/>
      <c r="D49" s="107"/>
      <c r="E49" s="107"/>
      <c r="F49" s="107"/>
      <c r="G49" s="107"/>
    </row>
    <row r="50" spans="2:7" x14ac:dyDescent="0.25">
      <c r="B50" s="107"/>
      <c r="C50" s="107"/>
      <c r="D50" s="107"/>
      <c r="E50" s="107"/>
      <c r="F50" s="107"/>
      <c r="G50" s="107"/>
    </row>
    <row r="51" spans="2:7" x14ac:dyDescent="0.25">
      <c r="B51" s="107"/>
      <c r="C51" s="107"/>
      <c r="D51" s="107"/>
      <c r="E51" s="107"/>
      <c r="F51" s="107"/>
      <c r="G51" s="107"/>
    </row>
    <row r="52" spans="2:7" x14ac:dyDescent="0.25">
      <c r="B52" s="107"/>
      <c r="C52" s="107"/>
      <c r="D52" s="107"/>
      <c r="E52" s="107"/>
      <c r="F52" s="107"/>
      <c r="G52" s="107"/>
    </row>
    <row r="53" spans="2:7" x14ac:dyDescent="0.25">
      <c r="B53" s="17"/>
      <c r="C53" s="17"/>
      <c r="D53" s="17"/>
      <c r="E53" s="17"/>
      <c r="F53" s="17"/>
      <c r="G53" s="17"/>
    </row>
    <row r="54" spans="2:7" x14ac:dyDescent="0.25">
      <c r="B54" s="17"/>
      <c r="C54" s="17"/>
      <c r="D54" s="17"/>
      <c r="E54" s="17"/>
      <c r="F54" s="17"/>
      <c r="G54" s="17"/>
    </row>
    <row r="55" spans="2:7" x14ac:dyDescent="0.25">
      <c r="B55" s="17"/>
      <c r="C55" s="17"/>
      <c r="D55" s="17"/>
      <c r="E55" s="17"/>
      <c r="F55" s="17"/>
      <c r="G55" s="17"/>
    </row>
    <row r="56" spans="2:7" x14ac:dyDescent="0.25">
      <c r="B56" s="17"/>
      <c r="C56" s="17"/>
      <c r="D56" s="17"/>
      <c r="E56" s="17"/>
      <c r="F56" s="17"/>
      <c r="G56" s="17"/>
    </row>
    <row r="57" spans="2:7" x14ac:dyDescent="0.25">
      <c r="B57" s="17"/>
      <c r="C57" s="17"/>
      <c r="D57" s="17"/>
      <c r="E57" s="17"/>
      <c r="F57" s="17"/>
      <c r="G57" s="17"/>
    </row>
    <row r="58" spans="2:7" x14ac:dyDescent="0.25">
      <c r="B58" s="17"/>
      <c r="C58" s="17"/>
      <c r="D58" s="17"/>
      <c r="E58" s="17"/>
      <c r="F58" s="17"/>
      <c r="G58" s="17"/>
    </row>
    <row r="59" spans="2:7" x14ac:dyDescent="0.25">
      <c r="B59" s="17"/>
      <c r="C59" s="17"/>
      <c r="D59" s="17"/>
      <c r="E59" s="17"/>
      <c r="F59" s="17"/>
      <c r="G59" s="17"/>
    </row>
    <row r="60" spans="2:7" x14ac:dyDescent="0.25">
      <c r="B60" s="17"/>
      <c r="C60" s="17"/>
      <c r="D60" s="17"/>
      <c r="E60" s="17"/>
      <c r="F60" s="17"/>
      <c r="G60" s="17"/>
    </row>
    <row r="61" spans="2:7" x14ac:dyDescent="0.25">
      <c r="B61" s="17"/>
      <c r="C61" s="17"/>
      <c r="D61" s="17"/>
      <c r="E61" s="17"/>
      <c r="F61" s="17"/>
      <c r="G61" s="17"/>
    </row>
    <row r="62" spans="2:7" x14ac:dyDescent="0.25">
      <c r="B62" s="17"/>
      <c r="C62" s="17"/>
      <c r="D62" s="17"/>
      <c r="E62" s="17"/>
      <c r="F62" s="17"/>
      <c r="G62" s="17"/>
    </row>
    <row r="63" spans="2:7" x14ac:dyDescent="0.25">
      <c r="B63" s="17"/>
      <c r="C63" s="17"/>
      <c r="D63" s="17"/>
      <c r="E63" s="17"/>
      <c r="F63" s="17"/>
      <c r="G63" s="17"/>
    </row>
    <row r="64" spans="2:7" x14ac:dyDescent="0.25">
      <c r="B64" s="106"/>
      <c r="C64" s="106"/>
      <c r="D64" s="106"/>
      <c r="E64" s="106"/>
      <c r="F64" s="106"/>
      <c r="G64" s="106"/>
    </row>
  </sheetData>
  <mergeCells count="6">
    <mergeCell ref="C3:G3"/>
    <mergeCell ref="I5:P5"/>
    <mergeCell ref="R5:Y5"/>
    <mergeCell ref="I6:P34"/>
    <mergeCell ref="R6:Y34"/>
    <mergeCell ref="B22:G22"/>
  </mergeCells>
  <pageMargins left="0.25" right="0.25" top="0.75" bottom="0.75" header="0.3" footer="0.3"/>
  <pageSetup scale="97" orientation="portrait" r:id="rId1"/>
  <colBreaks count="2" manualBreakCount="2">
    <brk id="8" max="1048575" man="1"/>
    <brk id="17" max="3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Q63"/>
  <sheetViews>
    <sheetView view="pageBreakPreview" zoomScaleNormal="100" zoomScaleSheetLayoutView="100" workbookViewId="0">
      <selection activeCell="C6" sqref="C6:F6"/>
    </sheetView>
  </sheetViews>
  <sheetFormatPr baseColWidth="10" defaultRowHeight="15" x14ac:dyDescent="0.25"/>
  <cols>
    <col min="1" max="1" width="2" customWidth="1"/>
    <col min="2" max="2" width="34.140625" customWidth="1"/>
    <col min="3" max="6" width="13.7109375" customWidth="1"/>
    <col min="7" max="7" width="14.42578125" customWidth="1"/>
    <col min="8" max="8" width="1.5703125" customWidth="1"/>
    <col min="17" max="17" width="1.85546875" customWidth="1"/>
  </cols>
  <sheetData>
    <row r="1" spans="2:17" s="3" customFormat="1" ht="24" customHeight="1" x14ac:dyDescent="0.15">
      <c r="B1" s="56" t="s">
        <v>102</v>
      </c>
      <c r="C1" s="54"/>
      <c r="E1" s="55"/>
      <c r="F1" s="55"/>
      <c r="H1" s="16"/>
      <c r="I1" s="16"/>
      <c r="J1" s="16"/>
      <c r="K1" s="16"/>
      <c r="L1" s="16"/>
      <c r="M1" s="16"/>
      <c r="N1" s="16"/>
      <c r="O1" s="16"/>
      <c r="P1" s="16"/>
      <c r="Q1" s="16"/>
    </row>
    <row r="2" spans="2:17" s="3" customFormat="1" ht="11.25" x14ac:dyDescent="0.15">
      <c r="B2" s="9"/>
      <c r="C2" s="9"/>
      <c r="E2" s="55"/>
      <c r="F2" s="55"/>
      <c r="H2" s="16"/>
      <c r="I2" s="16"/>
      <c r="J2" s="16"/>
      <c r="K2" s="16"/>
      <c r="L2" s="16"/>
      <c r="M2" s="16"/>
      <c r="N2" s="16"/>
      <c r="O2" s="16"/>
      <c r="P2" s="16"/>
      <c r="Q2" s="16"/>
    </row>
    <row r="3" spans="2:17" s="56" customFormat="1" ht="27" customHeight="1" x14ac:dyDescent="0.25">
      <c r="B3" s="57" t="s">
        <v>37</v>
      </c>
      <c r="C3" s="301">
        <f>+'2. ANID BUDGET (M$)'!C3</f>
        <v>0</v>
      </c>
      <c r="D3" s="301"/>
      <c r="E3" s="301"/>
      <c r="F3" s="301"/>
      <c r="G3" s="301"/>
      <c r="H3" s="59"/>
      <c r="I3" s="59"/>
      <c r="J3" s="59"/>
      <c r="K3" s="59"/>
      <c r="L3" s="59"/>
      <c r="M3" s="59"/>
      <c r="N3" s="59"/>
      <c r="O3" s="59"/>
      <c r="P3" s="59"/>
      <c r="Q3" s="59"/>
    </row>
    <row r="4" spans="2:17" s="9" customFormat="1" ht="11.25" x14ac:dyDescent="0.15">
      <c r="B4" s="46" t="s">
        <v>73</v>
      </c>
      <c r="D4" s="56"/>
      <c r="E4" s="58"/>
      <c r="F4" s="58"/>
      <c r="G4" s="56"/>
      <c r="H4" s="53"/>
      <c r="I4" s="53"/>
      <c r="J4" s="53"/>
      <c r="K4" s="53"/>
      <c r="L4" s="53"/>
      <c r="M4" s="53"/>
      <c r="N4" s="53"/>
      <c r="O4" s="53"/>
      <c r="P4" s="53"/>
      <c r="Q4" s="53"/>
    </row>
    <row r="5" spans="2:17" s="9" customFormat="1" ht="30" customHeight="1" x14ac:dyDescent="0.25">
      <c r="B5" s="109" t="s">
        <v>72</v>
      </c>
      <c r="C5" s="108" t="s">
        <v>7</v>
      </c>
      <c r="D5" s="108" t="s">
        <v>8</v>
      </c>
      <c r="E5" s="114" t="s">
        <v>9</v>
      </c>
      <c r="F5" s="114" t="s">
        <v>106</v>
      </c>
      <c r="G5" s="108" t="s">
        <v>29</v>
      </c>
      <c r="H5" s="53"/>
      <c r="I5" s="380" t="s">
        <v>69</v>
      </c>
      <c r="J5" s="381"/>
      <c r="K5" s="381"/>
      <c r="L5" s="381"/>
      <c r="M5" s="381"/>
      <c r="N5" s="381"/>
      <c r="O5" s="381"/>
      <c r="P5" s="382"/>
      <c r="Q5" s="53"/>
    </row>
    <row r="6" spans="2:17" x14ac:dyDescent="0.25">
      <c r="B6" s="148"/>
      <c r="C6" s="112"/>
      <c r="D6" s="112"/>
      <c r="E6" s="112"/>
      <c r="F6" s="112"/>
      <c r="G6" s="142">
        <f>SUM(C6:F6)</f>
        <v>0</v>
      </c>
      <c r="I6" s="374"/>
      <c r="J6" s="374"/>
      <c r="K6" s="374"/>
      <c r="L6" s="374"/>
      <c r="M6" s="374"/>
      <c r="N6" s="374"/>
      <c r="O6" s="374"/>
      <c r="P6" s="374"/>
    </row>
    <row r="7" spans="2:17" x14ac:dyDescent="0.25">
      <c r="B7" s="148"/>
      <c r="C7" s="112"/>
      <c r="D7" s="112"/>
      <c r="E7" s="112"/>
      <c r="F7" s="112"/>
      <c r="G7" s="142">
        <f t="shared" ref="G7:G18" si="0">SUM(C7:F7)</f>
        <v>0</v>
      </c>
      <c r="I7" s="374"/>
      <c r="J7" s="374"/>
      <c r="K7" s="374"/>
      <c r="L7" s="374"/>
      <c r="M7" s="374"/>
      <c r="N7" s="374"/>
      <c r="O7" s="374"/>
      <c r="P7" s="374"/>
    </row>
    <row r="8" spans="2:17" x14ac:dyDescent="0.25">
      <c r="B8" s="148"/>
      <c r="C8" s="112"/>
      <c r="D8" s="112"/>
      <c r="E8" s="112"/>
      <c r="F8" s="112"/>
      <c r="G8" s="142">
        <f t="shared" si="0"/>
        <v>0</v>
      </c>
      <c r="I8" s="374"/>
      <c r="J8" s="374"/>
      <c r="K8" s="374"/>
      <c r="L8" s="374"/>
      <c r="M8" s="374"/>
      <c r="N8" s="374"/>
      <c r="O8" s="374"/>
      <c r="P8" s="374"/>
    </row>
    <row r="9" spans="2:17" x14ac:dyDescent="0.25">
      <c r="B9" s="148"/>
      <c r="C9" s="112"/>
      <c r="D9" s="112"/>
      <c r="E9" s="112"/>
      <c r="F9" s="112"/>
      <c r="G9" s="142">
        <f t="shared" si="0"/>
        <v>0</v>
      </c>
      <c r="I9" s="374"/>
      <c r="J9" s="374"/>
      <c r="K9" s="374"/>
      <c r="L9" s="374"/>
      <c r="M9" s="374"/>
      <c r="N9" s="374"/>
      <c r="O9" s="374"/>
      <c r="P9" s="374"/>
    </row>
    <row r="10" spans="2:17" x14ac:dyDescent="0.25">
      <c r="B10" s="110"/>
      <c r="C10" s="112"/>
      <c r="D10" s="112"/>
      <c r="E10" s="112"/>
      <c r="F10" s="112"/>
      <c r="G10" s="142">
        <f t="shared" si="0"/>
        <v>0</v>
      </c>
      <c r="I10" s="374"/>
      <c r="J10" s="374"/>
      <c r="K10" s="374"/>
      <c r="L10" s="374"/>
      <c r="M10" s="374"/>
      <c r="N10" s="374"/>
      <c r="O10" s="374"/>
      <c r="P10" s="374"/>
    </row>
    <row r="11" spans="2:17" x14ac:dyDescent="0.25">
      <c r="B11" s="110"/>
      <c r="C11" s="112"/>
      <c r="D11" s="112"/>
      <c r="E11" s="112"/>
      <c r="F11" s="112"/>
      <c r="G11" s="142">
        <f t="shared" si="0"/>
        <v>0</v>
      </c>
      <c r="I11" s="374"/>
      <c r="J11" s="374"/>
      <c r="K11" s="374"/>
      <c r="L11" s="374"/>
      <c r="M11" s="374"/>
      <c r="N11" s="374"/>
      <c r="O11" s="374"/>
      <c r="P11" s="374"/>
    </row>
    <row r="12" spans="2:17" x14ac:dyDescent="0.25">
      <c r="B12" s="111"/>
      <c r="C12" s="112"/>
      <c r="D12" s="112"/>
      <c r="E12" s="112"/>
      <c r="F12" s="112"/>
      <c r="G12" s="142">
        <f t="shared" si="0"/>
        <v>0</v>
      </c>
      <c r="I12" s="374"/>
      <c r="J12" s="374"/>
      <c r="K12" s="374"/>
      <c r="L12" s="374"/>
      <c r="M12" s="374"/>
      <c r="N12" s="374"/>
      <c r="O12" s="374"/>
      <c r="P12" s="374"/>
    </row>
    <row r="13" spans="2:17" x14ac:dyDescent="0.25">
      <c r="B13" s="148"/>
      <c r="C13" s="112"/>
      <c r="D13" s="112"/>
      <c r="E13" s="112"/>
      <c r="F13" s="112"/>
      <c r="G13" s="142">
        <f t="shared" si="0"/>
        <v>0</v>
      </c>
      <c r="I13" s="374"/>
      <c r="J13" s="374"/>
      <c r="K13" s="374"/>
      <c r="L13" s="374"/>
      <c r="M13" s="374"/>
      <c r="N13" s="374"/>
      <c r="O13" s="374"/>
      <c r="P13" s="374"/>
    </row>
    <row r="14" spans="2:17" x14ac:dyDescent="0.25">
      <c r="B14" s="148"/>
      <c r="C14" s="112"/>
      <c r="D14" s="112"/>
      <c r="E14" s="112"/>
      <c r="F14" s="112"/>
      <c r="G14" s="142">
        <f t="shared" si="0"/>
        <v>0</v>
      </c>
      <c r="I14" s="374"/>
      <c r="J14" s="374"/>
      <c r="K14" s="374"/>
      <c r="L14" s="374"/>
      <c r="M14" s="374"/>
      <c r="N14" s="374"/>
      <c r="O14" s="374"/>
      <c r="P14" s="374"/>
    </row>
    <row r="15" spans="2:17" x14ac:dyDescent="0.25">
      <c r="B15" s="148"/>
      <c r="C15" s="112"/>
      <c r="D15" s="112"/>
      <c r="E15" s="112"/>
      <c r="F15" s="112"/>
      <c r="G15" s="142">
        <f t="shared" si="0"/>
        <v>0</v>
      </c>
      <c r="I15" s="374"/>
      <c r="J15" s="374"/>
      <c r="K15" s="374"/>
      <c r="L15" s="374"/>
      <c r="M15" s="374"/>
      <c r="N15" s="374"/>
      <c r="O15" s="374"/>
      <c r="P15" s="374"/>
    </row>
    <row r="16" spans="2:17" x14ac:dyDescent="0.25">
      <c r="B16" s="148"/>
      <c r="C16" s="112"/>
      <c r="D16" s="112"/>
      <c r="E16" s="112"/>
      <c r="F16" s="112"/>
      <c r="G16" s="142">
        <f t="shared" si="0"/>
        <v>0</v>
      </c>
      <c r="I16" s="374"/>
      <c r="J16" s="374"/>
      <c r="K16" s="374"/>
      <c r="L16" s="374"/>
      <c r="M16" s="374"/>
      <c r="N16" s="374"/>
      <c r="O16" s="374"/>
      <c r="P16" s="374"/>
    </row>
    <row r="17" spans="2:16" x14ac:dyDescent="0.25">
      <c r="B17" s="148"/>
      <c r="C17" s="112"/>
      <c r="D17" s="112"/>
      <c r="E17" s="112"/>
      <c r="F17" s="112"/>
      <c r="G17" s="142">
        <f t="shared" si="0"/>
        <v>0</v>
      </c>
      <c r="I17" s="374"/>
      <c r="J17" s="374"/>
      <c r="K17" s="374"/>
      <c r="L17" s="374"/>
      <c r="M17" s="374"/>
      <c r="N17" s="374"/>
      <c r="O17" s="374"/>
      <c r="P17" s="374"/>
    </row>
    <row r="18" spans="2:16" x14ac:dyDescent="0.25">
      <c r="B18" s="148"/>
      <c r="C18" s="112"/>
      <c r="D18" s="112"/>
      <c r="E18" s="112"/>
      <c r="F18" s="112"/>
      <c r="G18" s="142">
        <f t="shared" si="0"/>
        <v>0</v>
      </c>
      <c r="I18" s="374"/>
      <c r="J18" s="374"/>
      <c r="K18" s="374"/>
      <c r="L18" s="374"/>
      <c r="M18" s="374"/>
      <c r="N18" s="374"/>
      <c r="O18" s="374"/>
      <c r="P18" s="374"/>
    </row>
    <row r="19" spans="2:16" ht="24.4" customHeight="1" x14ac:dyDescent="0.25">
      <c r="B19" s="109" t="s">
        <v>29</v>
      </c>
      <c r="C19" s="115">
        <f>SUM(C6:C18)</f>
        <v>0</v>
      </c>
      <c r="D19" s="115">
        <f>SUM(D6:D18)</f>
        <v>0</v>
      </c>
      <c r="E19" s="115">
        <f>SUM(E6:E18)</f>
        <v>0</v>
      </c>
      <c r="F19" s="115">
        <f>SUM(F6:F18)</f>
        <v>0</v>
      </c>
      <c r="G19" s="115">
        <f t="shared" ref="G19" si="1">SUM(G6:G18)</f>
        <v>0</v>
      </c>
      <c r="I19" s="374"/>
      <c r="J19" s="374"/>
      <c r="K19" s="374"/>
      <c r="L19" s="374"/>
      <c r="M19" s="374"/>
      <c r="N19" s="374"/>
      <c r="O19" s="374"/>
      <c r="P19" s="374"/>
    </row>
    <row r="20" spans="2:16" ht="9.9499999999999993" customHeight="1" x14ac:dyDescent="0.25">
      <c r="I20" s="374"/>
      <c r="J20" s="374"/>
      <c r="K20" s="374"/>
      <c r="L20" s="374"/>
      <c r="M20" s="374"/>
      <c r="N20" s="374"/>
      <c r="O20" s="374"/>
      <c r="P20" s="374"/>
    </row>
    <row r="21" spans="2:16" ht="40.35" customHeight="1" x14ac:dyDescent="0.25">
      <c r="B21" s="379" t="s">
        <v>59</v>
      </c>
      <c r="C21" s="379"/>
      <c r="D21" s="379"/>
      <c r="E21" s="379"/>
      <c r="F21" s="379"/>
      <c r="G21" s="379"/>
      <c r="I21" s="374"/>
      <c r="J21" s="374"/>
      <c r="K21" s="374"/>
      <c r="L21" s="374"/>
      <c r="M21" s="374"/>
      <c r="N21" s="374"/>
      <c r="O21" s="374"/>
      <c r="P21" s="374"/>
    </row>
    <row r="22" spans="2:16" ht="58.7" customHeight="1" x14ac:dyDescent="0.25">
      <c r="I22" s="374"/>
      <c r="J22" s="374"/>
      <c r="K22" s="374"/>
      <c r="L22" s="374"/>
      <c r="M22" s="374"/>
      <c r="N22" s="374"/>
      <c r="O22" s="374"/>
      <c r="P22" s="374"/>
    </row>
    <row r="23" spans="2:16" x14ac:dyDescent="0.25">
      <c r="I23" s="374"/>
      <c r="J23" s="374"/>
      <c r="K23" s="374"/>
      <c r="L23" s="374"/>
      <c r="M23" s="374"/>
      <c r="N23" s="374"/>
      <c r="O23" s="374"/>
      <c r="P23" s="374"/>
    </row>
    <row r="24" spans="2:16" x14ac:dyDescent="0.25">
      <c r="B24" s="107"/>
      <c r="C24" s="107"/>
      <c r="D24" s="107"/>
      <c r="E24" s="107"/>
      <c r="F24" s="107"/>
      <c r="G24" s="107"/>
      <c r="I24" s="374"/>
      <c r="J24" s="374"/>
      <c r="K24" s="374"/>
      <c r="L24" s="374"/>
      <c r="M24" s="374"/>
      <c r="N24" s="374"/>
      <c r="O24" s="374"/>
      <c r="P24" s="374"/>
    </row>
    <row r="25" spans="2:16" x14ac:dyDescent="0.25">
      <c r="B25" s="107"/>
      <c r="C25" s="107"/>
      <c r="D25" s="107"/>
      <c r="E25" s="107"/>
      <c r="F25" s="107"/>
      <c r="G25" s="107"/>
      <c r="I25" s="374"/>
      <c r="J25" s="374"/>
      <c r="K25" s="374"/>
      <c r="L25" s="374"/>
      <c r="M25" s="374"/>
      <c r="N25" s="374"/>
      <c r="O25" s="374"/>
      <c r="P25" s="374"/>
    </row>
    <row r="26" spans="2:16" x14ac:dyDescent="0.25">
      <c r="B26" s="107"/>
      <c r="C26" s="107"/>
      <c r="D26" s="107"/>
      <c r="E26" s="107"/>
      <c r="F26" s="107"/>
      <c r="G26" s="107"/>
      <c r="I26" s="374"/>
      <c r="J26" s="374"/>
      <c r="K26" s="374"/>
      <c r="L26" s="374"/>
      <c r="M26" s="374"/>
      <c r="N26" s="374"/>
      <c r="O26" s="374"/>
      <c r="P26" s="374"/>
    </row>
    <row r="27" spans="2:16" ht="22.35" customHeight="1" x14ac:dyDescent="0.25">
      <c r="B27" s="107"/>
      <c r="C27" s="107"/>
      <c r="D27" s="107"/>
      <c r="E27" s="107"/>
      <c r="F27" s="107"/>
      <c r="G27" s="107"/>
      <c r="I27" s="374"/>
      <c r="J27" s="374"/>
      <c r="K27" s="374"/>
      <c r="L27" s="374"/>
      <c r="M27" s="374"/>
      <c r="N27" s="374"/>
      <c r="O27" s="374"/>
      <c r="P27" s="374"/>
    </row>
    <row r="28" spans="2:16" x14ac:dyDescent="0.25">
      <c r="B28" s="107"/>
      <c r="C28" s="107"/>
      <c r="D28" s="107"/>
      <c r="E28" s="107"/>
      <c r="F28" s="107"/>
      <c r="G28" s="107"/>
      <c r="I28" s="374"/>
      <c r="J28" s="374"/>
      <c r="K28" s="374"/>
      <c r="L28" s="374"/>
      <c r="M28" s="374"/>
      <c r="N28" s="374"/>
      <c r="O28" s="374"/>
      <c r="P28" s="374"/>
    </row>
    <row r="29" spans="2:16" ht="60.95" customHeight="1" x14ac:dyDescent="0.25">
      <c r="B29" s="107"/>
      <c r="C29" s="107"/>
      <c r="D29" s="107"/>
      <c r="E29" s="107"/>
      <c r="F29" s="107"/>
      <c r="G29" s="107"/>
      <c r="I29" s="374"/>
      <c r="J29" s="374"/>
      <c r="K29" s="374"/>
      <c r="L29" s="374"/>
      <c r="M29" s="374"/>
      <c r="N29" s="374"/>
      <c r="O29" s="374"/>
      <c r="P29" s="374"/>
    </row>
    <row r="30" spans="2:16" x14ac:dyDescent="0.25">
      <c r="B30" s="107"/>
      <c r="C30" s="107"/>
      <c r="D30" s="107"/>
      <c r="E30" s="107"/>
      <c r="F30" s="107"/>
      <c r="G30" s="107"/>
      <c r="I30" s="374"/>
      <c r="J30" s="374"/>
      <c r="K30" s="374"/>
      <c r="L30" s="374"/>
      <c r="M30" s="374"/>
      <c r="N30" s="374"/>
      <c r="O30" s="374"/>
      <c r="P30" s="374"/>
    </row>
    <row r="31" spans="2:16" x14ac:dyDescent="0.25">
      <c r="B31" s="107"/>
      <c r="C31" s="107"/>
      <c r="D31" s="107"/>
      <c r="E31" s="107"/>
      <c r="F31" s="107"/>
      <c r="G31" s="107"/>
      <c r="I31" s="374"/>
      <c r="J31" s="374"/>
      <c r="K31" s="374"/>
      <c r="L31" s="374"/>
      <c r="M31" s="374"/>
      <c r="N31" s="374"/>
      <c r="O31" s="374"/>
      <c r="P31" s="374"/>
    </row>
    <row r="32" spans="2:16" x14ac:dyDescent="0.25">
      <c r="B32" s="107"/>
      <c r="C32" s="107"/>
      <c r="D32" s="107"/>
      <c r="E32" s="107"/>
      <c r="F32" s="107"/>
      <c r="G32" s="107"/>
      <c r="I32" s="374"/>
      <c r="J32" s="374"/>
      <c r="K32" s="374"/>
      <c r="L32" s="374"/>
      <c r="M32" s="374"/>
      <c r="N32" s="374"/>
      <c r="O32" s="374"/>
      <c r="P32" s="374"/>
    </row>
    <row r="33" spans="2:16" x14ac:dyDescent="0.25">
      <c r="B33" s="107"/>
      <c r="C33" s="107"/>
      <c r="D33" s="107"/>
      <c r="E33" s="107"/>
      <c r="F33" s="107"/>
      <c r="G33" s="107"/>
      <c r="I33" s="374"/>
      <c r="J33" s="374"/>
      <c r="K33" s="374"/>
      <c r="L33" s="374"/>
      <c r="M33" s="374"/>
      <c r="N33" s="374"/>
      <c r="O33" s="374"/>
      <c r="P33" s="374"/>
    </row>
    <row r="34" spans="2:16" x14ac:dyDescent="0.25">
      <c r="B34" s="107"/>
      <c r="C34" s="107"/>
      <c r="D34" s="107"/>
      <c r="E34" s="107"/>
      <c r="F34" s="107"/>
      <c r="G34" s="107"/>
    </row>
    <row r="35" spans="2:16" x14ac:dyDescent="0.25">
      <c r="B35" s="107"/>
      <c r="C35" s="107"/>
      <c r="D35" s="107"/>
      <c r="E35" s="107"/>
      <c r="F35" s="107"/>
      <c r="G35" s="107"/>
    </row>
    <row r="36" spans="2:16" x14ac:dyDescent="0.25">
      <c r="B36" s="107"/>
      <c r="C36" s="107"/>
      <c r="D36" s="107"/>
      <c r="E36" s="107"/>
      <c r="F36" s="107"/>
      <c r="G36" s="107"/>
    </row>
    <row r="37" spans="2:16" x14ac:dyDescent="0.25">
      <c r="B37" s="107"/>
      <c r="C37" s="107"/>
      <c r="D37" s="107"/>
      <c r="E37" s="107"/>
      <c r="F37" s="107"/>
      <c r="G37" s="107"/>
    </row>
    <row r="38" spans="2:16" x14ac:dyDescent="0.25">
      <c r="B38" s="107"/>
      <c r="C38" s="107"/>
      <c r="D38" s="107"/>
      <c r="E38" s="107"/>
      <c r="F38" s="107"/>
      <c r="G38" s="107"/>
    </row>
    <row r="39" spans="2:16" x14ac:dyDescent="0.25">
      <c r="B39" s="107"/>
      <c r="C39" s="107"/>
      <c r="D39" s="107"/>
      <c r="E39" s="107"/>
      <c r="F39" s="107"/>
      <c r="G39" s="107"/>
    </row>
    <row r="40" spans="2:16" x14ac:dyDescent="0.25">
      <c r="B40" s="107"/>
      <c r="C40" s="107"/>
      <c r="D40" s="107"/>
      <c r="E40" s="107"/>
      <c r="F40" s="107"/>
      <c r="G40" s="107"/>
    </row>
    <row r="41" spans="2:16" x14ac:dyDescent="0.25">
      <c r="B41" s="107"/>
      <c r="C41" s="107"/>
      <c r="D41" s="107"/>
      <c r="E41" s="107"/>
      <c r="F41" s="107"/>
      <c r="G41" s="107"/>
    </row>
    <row r="42" spans="2:16" x14ac:dyDescent="0.25">
      <c r="B42" s="107"/>
      <c r="C42" s="107"/>
      <c r="D42" s="107"/>
      <c r="E42" s="107"/>
      <c r="F42" s="107"/>
      <c r="G42" s="107"/>
    </row>
    <row r="43" spans="2:16" x14ac:dyDescent="0.25">
      <c r="B43" s="107"/>
      <c r="C43" s="107"/>
      <c r="D43" s="107"/>
      <c r="E43" s="107"/>
      <c r="F43" s="107"/>
      <c r="G43" s="107"/>
    </row>
    <row r="44" spans="2:16" x14ac:dyDescent="0.25">
      <c r="B44" s="107"/>
      <c r="C44" s="107"/>
      <c r="D44" s="107"/>
      <c r="E44" s="107"/>
      <c r="F44" s="107"/>
      <c r="G44" s="107"/>
    </row>
    <row r="45" spans="2:16" x14ac:dyDescent="0.25">
      <c r="B45" s="107"/>
      <c r="C45" s="107"/>
      <c r="D45" s="107"/>
      <c r="E45" s="107"/>
      <c r="F45" s="107"/>
      <c r="G45" s="107"/>
    </row>
    <row r="46" spans="2:16" x14ac:dyDescent="0.25">
      <c r="B46" s="107"/>
      <c r="C46" s="107"/>
      <c r="D46" s="107"/>
      <c r="E46" s="107"/>
      <c r="F46" s="107"/>
      <c r="G46" s="107"/>
    </row>
    <row r="47" spans="2:16" x14ac:dyDescent="0.25">
      <c r="B47" s="107"/>
      <c r="C47" s="107"/>
      <c r="D47" s="107"/>
      <c r="E47" s="107"/>
      <c r="F47" s="107"/>
      <c r="G47" s="107"/>
    </row>
    <row r="48" spans="2:16" x14ac:dyDescent="0.25">
      <c r="B48" s="107"/>
      <c r="C48" s="107"/>
      <c r="D48" s="107"/>
      <c r="E48" s="107"/>
      <c r="F48" s="107"/>
      <c r="G48" s="107"/>
    </row>
    <row r="49" spans="2:7" x14ac:dyDescent="0.25">
      <c r="B49" s="107"/>
      <c r="C49" s="107"/>
      <c r="D49" s="107"/>
      <c r="E49" s="107"/>
      <c r="F49" s="107"/>
      <c r="G49" s="107"/>
    </row>
    <row r="50" spans="2:7" x14ac:dyDescent="0.25">
      <c r="B50" s="107"/>
      <c r="C50" s="107"/>
      <c r="D50" s="107"/>
      <c r="E50" s="107"/>
      <c r="F50" s="107"/>
      <c r="G50" s="107"/>
    </row>
    <row r="51" spans="2:7" x14ac:dyDescent="0.25">
      <c r="B51" s="107"/>
      <c r="C51" s="107"/>
      <c r="D51" s="107"/>
      <c r="E51" s="107"/>
      <c r="F51" s="107"/>
      <c r="G51" s="107"/>
    </row>
    <row r="52" spans="2:7" x14ac:dyDescent="0.25">
      <c r="B52" s="17"/>
      <c r="C52" s="17"/>
      <c r="D52" s="17"/>
      <c r="E52" s="17"/>
      <c r="F52" s="17"/>
      <c r="G52" s="17"/>
    </row>
    <row r="53" spans="2:7" x14ac:dyDescent="0.25">
      <c r="B53" s="17"/>
      <c r="C53" s="17"/>
      <c r="D53" s="17"/>
      <c r="E53" s="17"/>
      <c r="F53" s="17"/>
      <c r="G53" s="17"/>
    </row>
    <row r="54" spans="2:7" x14ac:dyDescent="0.25">
      <c r="B54" s="17"/>
      <c r="C54" s="17"/>
      <c r="D54" s="17"/>
      <c r="E54" s="17"/>
      <c r="F54" s="17"/>
      <c r="G54" s="17"/>
    </row>
    <row r="55" spans="2:7" x14ac:dyDescent="0.25">
      <c r="B55" s="17"/>
      <c r="C55" s="17"/>
      <c r="D55" s="17"/>
      <c r="E55" s="17"/>
      <c r="F55" s="17"/>
      <c r="G55" s="17"/>
    </row>
    <row r="56" spans="2:7" x14ac:dyDescent="0.25">
      <c r="B56" s="17"/>
      <c r="C56" s="17"/>
      <c r="D56" s="17"/>
      <c r="E56" s="17"/>
      <c r="F56" s="17"/>
      <c r="G56" s="17"/>
    </row>
    <row r="57" spans="2:7" x14ac:dyDescent="0.25">
      <c r="B57" s="17"/>
      <c r="C57" s="17"/>
      <c r="D57" s="17"/>
      <c r="E57" s="17"/>
      <c r="F57" s="17"/>
      <c r="G57" s="17"/>
    </row>
    <row r="58" spans="2:7" x14ac:dyDescent="0.25">
      <c r="B58" s="17"/>
      <c r="C58" s="17"/>
      <c r="D58" s="17"/>
      <c r="E58" s="17"/>
      <c r="F58" s="17"/>
      <c r="G58" s="17"/>
    </row>
    <row r="59" spans="2:7" x14ac:dyDescent="0.25">
      <c r="B59" s="17"/>
      <c r="C59" s="17"/>
      <c r="D59" s="17"/>
      <c r="E59" s="17"/>
      <c r="F59" s="17"/>
      <c r="G59" s="17"/>
    </row>
    <row r="60" spans="2:7" x14ac:dyDescent="0.25">
      <c r="B60" s="17"/>
      <c r="C60" s="17"/>
      <c r="D60" s="17"/>
      <c r="E60" s="17"/>
      <c r="F60" s="17"/>
      <c r="G60" s="17"/>
    </row>
    <row r="61" spans="2:7" x14ac:dyDescent="0.25">
      <c r="B61" s="17"/>
      <c r="C61" s="17"/>
      <c r="D61" s="17"/>
      <c r="E61" s="17"/>
      <c r="F61" s="17"/>
      <c r="G61" s="17"/>
    </row>
    <row r="62" spans="2:7" x14ac:dyDescent="0.25">
      <c r="B62" s="17"/>
      <c r="C62" s="17"/>
      <c r="D62" s="17"/>
      <c r="E62" s="17"/>
      <c r="F62" s="17"/>
      <c r="G62" s="17"/>
    </row>
    <row r="63" spans="2:7" x14ac:dyDescent="0.25">
      <c r="B63" s="106"/>
      <c r="C63" s="106"/>
      <c r="D63" s="106"/>
      <c r="E63" s="106"/>
      <c r="F63" s="106"/>
      <c r="G63" s="106"/>
    </row>
  </sheetData>
  <mergeCells count="4">
    <mergeCell ref="C3:G3"/>
    <mergeCell ref="I5:P5"/>
    <mergeCell ref="I6:P33"/>
    <mergeCell ref="B21:G21"/>
  </mergeCells>
  <pageMargins left="0.25" right="0.25" top="0.75" bottom="0.75" header="0.3" footer="0.3"/>
  <pageSetup scale="95" orientation="portrait" r:id="rId1"/>
  <colBreaks count="1" manualBreakCount="1">
    <brk id="8" max="32"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2"/>
  <sheetViews>
    <sheetView view="pageBreakPreview" topLeftCell="B1" zoomScaleNormal="100" zoomScaleSheetLayoutView="100" workbookViewId="0">
      <selection activeCell="I23" sqref="I23"/>
    </sheetView>
  </sheetViews>
  <sheetFormatPr baseColWidth="10" defaultColWidth="11.42578125" defaultRowHeight="11.25" x14ac:dyDescent="0.15"/>
  <cols>
    <col min="1" max="1" width="1.28515625" style="17" customWidth="1"/>
    <col min="2" max="2" width="31.85546875" style="17" customWidth="1"/>
    <col min="3" max="3" width="13.140625" style="17" customWidth="1"/>
    <col min="4" max="10" width="13.140625" style="34" customWidth="1"/>
    <col min="11" max="11" width="13.28515625" style="35" customWidth="1"/>
    <col min="12" max="12" width="13.140625" style="35" customWidth="1"/>
    <col min="13" max="13" width="15.42578125" style="35" customWidth="1"/>
    <col min="14" max="14" width="2" style="3" customWidth="1"/>
    <col min="15" max="16384" width="11.42578125" style="17"/>
  </cols>
  <sheetData>
    <row r="1" spans="1:14" s="2" customFormat="1" ht="26.25" customHeight="1" x14ac:dyDescent="0.15">
      <c r="A1" s="1"/>
      <c r="B1" s="311" t="s">
        <v>6</v>
      </c>
      <c r="C1" s="311"/>
      <c r="D1" s="311"/>
      <c r="E1" s="311"/>
      <c r="F1" s="311"/>
      <c r="G1" s="311"/>
      <c r="H1" s="311"/>
      <c r="I1" s="311"/>
      <c r="J1" s="311"/>
      <c r="K1" s="311"/>
      <c r="L1" s="311"/>
      <c r="M1" s="311"/>
    </row>
    <row r="2" spans="1:14" s="8" customFormat="1" ht="12.75" customHeight="1" x14ac:dyDescent="0.15">
      <c r="A2" s="3"/>
      <c r="B2" s="4"/>
      <c r="C2" s="4"/>
      <c r="D2" s="5"/>
      <c r="E2" s="6"/>
      <c r="F2" s="6"/>
      <c r="G2" s="6"/>
      <c r="H2" s="6"/>
      <c r="I2" s="6"/>
      <c r="J2" s="6"/>
      <c r="K2" s="7"/>
      <c r="L2" s="7"/>
      <c r="M2" s="7"/>
    </row>
    <row r="3" spans="1:14" s="14" customFormat="1" ht="20.100000000000001" customHeight="1" x14ac:dyDescent="0.25">
      <c r="A3" s="9"/>
      <c r="B3" s="10" t="s">
        <v>2</v>
      </c>
      <c r="C3" s="101">
        <f>+'2. ANID BUDGET (M$)'!C3</f>
        <v>0</v>
      </c>
      <c r="D3" s="91"/>
      <c r="E3" s="91"/>
      <c r="F3" s="91"/>
      <c r="G3" s="91"/>
      <c r="H3" s="91"/>
      <c r="I3" s="91"/>
      <c r="J3" s="91"/>
      <c r="K3" s="91"/>
      <c r="L3" s="91"/>
      <c r="M3" s="92"/>
      <c r="N3" s="13"/>
    </row>
    <row r="4" spans="1:14" s="14" customFormat="1" ht="20.100000000000001" customHeight="1" x14ac:dyDescent="0.25">
      <c r="A4" s="9"/>
      <c r="B4" s="10" t="s">
        <v>0</v>
      </c>
      <c r="C4" s="101">
        <f>+'2. ANID BUDGET (M$)'!C4</f>
        <v>0</v>
      </c>
      <c r="D4" s="91"/>
      <c r="E4" s="91"/>
      <c r="F4" s="91"/>
      <c r="G4" s="91"/>
      <c r="H4" s="91"/>
      <c r="I4" s="91"/>
      <c r="J4" s="91"/>
      <c r="K4" s="91"/>
      <c r="L4" s="91"/>
      <c r="M4" s="92"/>
      <c r="N4" s="13"/>
    </row>
    <row r="5" spans="1:14" s="14" customFormat="1" ht="20.100000000000001" customHeight="1" x14ac:dyDescent="0.25">
      <c r="A5" s="9"/>
      <c r="B5" s="117" t="s">
        <v>38</v>
      </c>
      <c r="C5" s="101">
        <f>+'2. ANID BUDGET (M$)'!C5</f>
        <v>0</v>
      </c>
      <c r="D5" s="91"/>
      <c r="E5" s="91"/>
      <c r="F5" s="91"/>
      <c r="G5" s="91"/>
      <c r="H5" s="91"/>
      <c r="I5" s="91"/>
      <c r="J5" s="91"/>
      <c r="K5" s="91"/>
      <c r="L5" s="91"/>
      <c r="M5" s="92"/>
      <c r="N5" s="13"/>
    </row>
    <row r="6" spans="1:14" s="14" customFormat="1" ht="20.100000000000001" customHeight="1" x14ac:dyDescent="0.25">
      <c r="A6" s="9"/>
      <c r="B6" s="383" t="s">
        <v>62</v>
      </c>
      <c r="C6" s="101">
        <f>+'2. ANID BUDGET (M$)'!C6</f>
        <v>0</v>
      </c>
      <c r="D6" s="91"/>
      <c r="E6" s="91"/>
      <c r="F6" s="91"/>
      <c r="G6" s="91"/>
      <c r="H6" s="91"/>
      <c r="I6" s="91"/>
      <c r="J6" s="91"/>
      <c r="K6" s="91"/>
      <c r="L6" s="91"/>
      <c r="M6" s="92"/>
      <c r="N6" s="13"/>
    </row>
    <row r="7" spans="1:14" s="14" customFormat="1" ht="20.100000000000001" customHeight="1" x14ac:dyDescent="0.25">
      <c r="A7" s="9"/>
      <c r="B7" s="384"/>
      <c r="C7" s="101">
        <f>+'2. ANID BUDGET (M$)'!C7</f>
        <v>0</v>
      </c>
      <c r="D7" s="91"/>
      <c r="E7" s="91"/>
      <c r="F7" s="91"/>
      <c r="G7" s="91"/>
      <c r="H7" s="91"/>
      <c r="I7" s="91"/>
      <c r="J7" s="91"/>
      <c r="K7" s="91"/>
      <c r="L7" s="91"/>
      <c r="M7" s="92"/>
      <c r="N7" s="13"/>
    </row>
    <row r="8" spans="1:14" s="14" customFormat="1" ht="20.100000000000001" customHeight="1" x14ac:dyDescent="0.25">
      <c r="A8" s="9"/>
      <c r="B8" s="384"/>
      <c r="C8" s="101">
        <f>+'2. ANID BUDGET (M$)'!C8</f>
        <v>0</v>
      </c>
      <c r="D8" s="11"/>
      <c r="E8" s="11"/>
      <c r="F8" s="11"/>
      <c r="G8" s="11"/>
      <c r="H8" s="11"/>
      <c r="I8" s="11"/>
      <c r="J8" s="11"/>
      <c r="K8" s="11"/>
      <c r="L8" s="11"/>
      <c r="M8" s="12"/>
      <c r="N8" s="13"/>
    </row>
    <row r="9" spans="1:14" s="14" customFormat="1" ht="20.100000000000001" customHeight="1" x14ac:dyDescent="0.25">
      <c r="A9" s="9"/>
      <c r="B9" s="384"/>
      <c r="C9" s="101">
        <f>+'2. ANID BUDGET (M$)'!C9</f>
        <v>0</v>
      </c>
      <c r="D9" s="11"/>
      <c r="E9" s="11"/>
      <c r="F9" s="11"/>
      <c r="G9" s="11"/>
      <c r="H9" s="11"/>
      <c r="I9" s="11"/>
      <c r="J9" s="11"/>
      <c r="K9" s="11"/>
      <c r="L9" s="11"/>
      <c r="M9" s="12"/>
      <c r="N9" s="13"/>
    </row>
    <row r="10" spans="1:14" s="14" customFormat="1" ht="20.100000000000001" customHeight="1" x14ac:dyDescent="0.25">
      <c r="A10" s="9"/>
      <c r="B10" s="384"/>
      <c r="C10" s="101">
        <f>+'2. ANID BUDGET (M$)'!C10</f>
        <v>0</v>
      </c>
      <c r="D10" s="11"/>
      <c r="E10" s="11"/>
      <c r="F10" s="11"/>
      <c r="G10" s="11"/>
      <c r="H10" s="11"/>
      <c r="I10" s="11"/>
      <c r="J10" s="11"/>
      <c r="K10" s="11"/>
      <c r="L10" s="11"/>
      <c r="M10" s="12"/>
      <c r="N10" s="13"/>
    </row>
    <row r="11" spans="1:14" s="14" customFormat="1" ht="20.100000000000001" customHeight="1" x14ac:dyDescent="0.25">
      <c r="A11" s="9"/>
      <c r="B11" s="384"/>
      <c r="C11" s="101">
        <f>+'2. ANID BUDGET (M$)'!C11</f>
        <v>0</v>
      </c>
      <c r="D11" s="91"/>
      <c r="E11" s="91"/>
      <c r="F11" s="91"/>
      <c r="G11" s="91"/>
      <c r="H11" s="91"/>
      <c r="I11" s="91"/>
      <c r="J11" s="91"/>
      <c r="K11" s="91"/>
      <c r="L11" s="91"/>
      <c r="M11" s="92"/>
      <c r="N11" s="13"/>
    </row>
    <row r="12" spans="1:14" s="14" customFormat="1" ht="20.100000000000001" customHeight="1" x14ac:dyDescent="0.25">
      <c r="A12" s="9"/>
      <c r="B12" s="385"/>
      <c r="C12" s="101">
        <f>+'2. ANID BUDGET (M$)'!C12</f>
        <v>0</v>
      </c>
      <c r="D12" s="91"/>
      <c r="E12" s="91"/>
      <c r="F12" s="91"/>
      <c r="G12" s="91"/>
      <c r="H12" s="91"/>
      <c r="I12" s="91"/>
      <c r="J12" s="91"/>
      <c r="K12" s="91"/>
      <c r="L12" s="91"/>
      <c r="M12" s="92"/>
      <c r="N12" s="13"/>
    </row>
    <row r="13" spans="1:14" s="14" customFormat="1" ht="6.95" customHeight="1" x14ac:dyDescent="0.25">
      <c r="A13" s="9"/>
      <c r="B13" s="44"/>
      <c r="C13" s="45"/>
      <c r="D13" s="127"/>
      <c r="E13" s="127"/>
      <c r="F13" s="127"/>
      <c r="G13" s="127"/>
      <c r="H13" s="127"/>
      <c r="I13" s="127"/>
      <c r="J13" s="127"/>
      <c r="K13" s="127"/>
      <c r="L13" s="127"/>
      <c r="M13" s="127"/>
      <c r="N13" s="13"/>
    </row>
    <row r="14" spans="1:14" ht="7.35" customHeight="1" x14ac:dyDescent="0.15">
      <c r="A14" s="3"/>
      <c r="B14" s="15"/>
      <c r="C14" s="15"/>
      <c r="D14" s="16"/>
      <c r="E14" s="16"/>
      <c r="F14" s="16"/>
      <c r="G14" s="16"/>
      <c r="H14" s="16"/>
      <c r="I14" s="16"/>
      <c r="J14" s="16"/>
      <c r="K14" s="1"/>
      <c r="L14" s="1"/>
      <c r="M14" s="1"/>
    </row>
    <row r="15" spans="1:14" ht="17.25" customHeight="1" x14ac:dyDescent="0.15">
      <c r="A15" s="3"/>
      <c r="B15" s="46" t="s">
        <v>73</v>
      </c>
      <c r="C15" s="1"/>
      <c r="D15" s="16"/>
      <c r="E15" s="16"/>
      <c r="F15" s="16"/>
      <c r="G15" s="16"/>
      <c r="H15" s="16"/>
      <c r="I15" s="16"/>
      <c r="J15" s="16"/>
      <c r="K15" s="1"/>
      <c r="L15" s="1"/>
      <c r="M15" s="1"/>
    </row>
    <row r="16" spans="1:14" s="18" customFormat="1" ht="27" customHeight="1" x14ac:dyDescent="0.25">
      <c r="A16" s="9"/>
      <c r="B16" s="386" t="s">
        <v>40</v>
      </c>
      <c r="C16" s="388" t="s">
        <v>7</v>
      </c>
      <c r="D16" s="389"/>
      <c r="E16" s="388" t="s">
        <v>8</v>
      </c>
      <c r="F16" s="389"/>
      <c r="G16" s="388" t="s">
        <v>9</v>
      </c>
      <c r="H16" s="389"/>
      <c r="I16" s="388" t="s">
        <v>106</v>
      </c>
      <c r="J16" s="389"/>
      <c r="K16" s="388" t="s">
        <v>1</v>
      </c>
      <c r="L16" s="389"/>
      <c r="M16" s="390" t="s">
        <v>1</v>
      </c>
      <c r="N16" s="9"/>
    </row>
    <row r="17" spans="1:14" s="18" customFormat="1" ht="22.5" x14ac:dyDescent="0.25">
      <c r="A17" s="9"/>
      <c r="B17" s="387"/>
      <c r="C17" s="21" t="s">
        <v>4</v>
      </c>
      <c r="D17" s="22" t="s">
        <v>5</v>
      </c>
      <c r="E17" s="21" t="s">
        <v>4</v>
      </c>
      <c r="F17" s="22" t="s">
        <v>5</v>
      </c>
      <c r="G17" s="21" t="s">
        <v>4</v>
      </c>
      <c r="H17" s="22" t="s">
        <v>5</v>
      </c>
      <c r="I17" s="21" t="s">
        <v>4</v>
      </c>
      <c r="J17" s="22" t="s">
        <v>5</v>
      </c>
      <c r="K17" s="21" t="s">
        <v>4</v>
      </c>
      <c r="L17" s="22" t="s">
        <v>5</v>
      </c>
      <c r="M17" s="391"/>
      <c r="N17" s="9"/>
    </row>
    <row r="18" spans="1:14" s="25" customFormat="1" ht="30" customHeight="1" x14ac:dyDescent="0.25">
      <c r="B18" s="23" t="s">
        <v>12</v>
      </c>
      <c r="C18" s="118">
        <f t="shared" ref="C18:M18" si="0">SUM(C19:C26)</f>
        <v>0</v>
      </c>
      <c r="D18" s="118">
        <f t="shared" si="0"/>
        <v>0</v>
      </c>
      <c r="E18" s="118">
        <f t="shared" si="0"/>
        <v>0</v>
      </c>
      <c r="F18" s="118">
        <f t="shared" si="0"/>
        <v>0</v>
      </c>
      <c r="G18" s="118">
        <f t="shared" si="0"/>
        <v>0</v>
      </c>
      <c r="H18" s="118">
        <f t="shared" si="0"/>
        <v>0</v>
      </c>
      <c r="I18" s="118">
        <f t="shared" ref="I18:J18" si="1">SUM(I19:I26)</f>
        <v>0</v>
      </c>
      <c r="J18" s="118">
        <f t="shared" si="1"/>
        <v>0</v>
      </c>
      <c r="K18" s="118">
        <f t="shared" si="0"/>
        <v>0</v>
      </c>
      <c r="L18" s="118">
        <f t="shared" si="0"/>
        <v>0</v>
      </c>
      <c r="M18" s="118">
        <f t="shared" si="0"/>
        <v>0</v>
      </c>
      <c r="N18" s="24"/>
    </row>
    <row r="19" spans="1:14" s="25" customFormat="1" ht="30" customHeight="1" x14ac:dyDescent="0.25">
      <c r="B19" s="30" t="s">
        <v>13</v>
      </c>
      <c r="C19" s="153">
        <f>'3.1 MAIN INST (M$)'!C13+'3.2 ASSOC INST1 (M$)'!C14+'3.2 ASSOC INT2 (M$)'!C14+'3.2. ASSOC INST3 (M$)'!C14+'3.2. ASSOC INST4 (M$)'!C14+'3.2. ASSOC INST5 (M$)'!C14+'3.2. ASSOC INST6 (M$)'!C14+'3.2. ASSOC INST7 (M$)'!C14</f>
        <v>0</v>
      </c>
      <c r="D19" s="153">
        <f>'3.1 MAIN INST (M$)'!D13+'3.2 ASSOC INST1 (M$)'!D14+'3.2 ASSOC INT2 (M$)'!D14+'3.2. ASSOC INST3 (M$)'!D14+'3.2. ASSOC INST4 (M$)'!D14+'3.2. ASSOC INST5 (M$)'!D14+'3.2. ASSOC INST6 (M$)'!D14+'3.2. ASSOC INST7 (M$)'!D14</f>
        <v>0</v>
      </c>
      <c r="E19" s="153">
        <f>'3.1 MAIN INST (M$)'!E13+'3.2 ASSOC INST1 (M$)'!E14+'3.2 ASSOC INT2 (M$)'!E14+'3.2. ASSOC INST3 (M$)'!E14+'3.2. ASSOC INST4 (M$)'!E14+'3.2. ASSOC INST5 (M$)'!E14+'3.2. ASSOC INST6 (M$)'!E14+'3.2. ASSOC INST7 (M$)'!E14</f>
        <v>0</v>
      </c>
      <c r="F19" s="153">
        <f>'3.1 MAIN INST (M$)'!F13+'3.2 ASSOC INST1 (M$)'!F14+'3.2 ASSOC INT2 (M$)'!F14+'3.2. ASSOC INST3 (M$)'!F14+'3.2. ASSOC INST4 (M$)'!F14+'3.2. ASSOC INST5 (M$)'!F14+'3.2. ASSOC INST6 (M$)'!F14+'3.2. ASSOC INST7 (M$)'!F14</f>
        <v>0</v>
      </c>
      <c r="G19" s="153">
        <f>'3.1 MAIN INST (M$)'!G13+'3.2 ASSOC INST1 (M$)'!G14+'3.2 ASSOC INT2 (M$)'!G14+'3.2. ASSOC INST3 (M$)'!G14+'3.2. ASSOC INST4 (M$)'!G14+'3.2. ASSOC INST5 (M$)'!G14+'3.2. ASSOC INST6 (M$)'!G14+'3.2. ASSOC INST7 (M$)'!G14</f>
        <v>0</v>
      </c>
      <c r="H19" s="153">
        <f>'3.1 MAIN INST (M$)'!H13+'3.2 ASSOC INST1 (M$)'!H14+'3.2 ASSOC INT2 (M$)'!H14+'3.2. ASSOC INST3 (M$)'!H14+'3.2. ASSOC INST4 (M$)'!H14+'3.2. ASSOC INST5 (M$)'!H14+'3.2. ASSOC INST6 (M$)'!H14+'3.2. ASSOC INST7 (M$)'!H14</f>
        <v>0</v>
      </c>
      <c r="I19" s="153">
        <f>'3.1 MAIN INST (M$)'!I13+'3.2 ASSOC INST1 (M$)'!I14+'3.2 ASSOC INT2 (M$)'!I14+'3.2. ASSOC INST3 (M$)'!I14+'3.2. ASSOC INST4 (M$)'!I14+'3.2. ASSOC INST5 (M$)'!I14+'3.2. ASSOC INST6 (M$)'!I14+'3.2. ASSOC INST7 (M$)'!I14</f>
        <v>0</v>
      </c>
      <c r="J19" s="153">
        <f>'3.1 MAIN INST (M$)'!J13+'3.2 ASSOC INST1 (M$)'!J14+'3.2 ASSOC INT2 (M$)'!J14+'3.2. ASSOC INST3 (M$)'!J14+'3.2. ASSOC INST4 (M$)'!J14+'3.2. ASSOC INST5 (M$)'!J14+'3.2. ASSOC INST6 (M$)'!J14+'3.2. ASSOC INST7 (M$)'!J14</f>
        <v>0</v>
      </c>
      <c r="K19" s="119">
        <f>+C19+E19+G19</f>
        <v>0</v>
      </c>
      <c r="L19" s="119">
        <f>+D19+F19+H19</f>
        <v>0</v>
      </c>
      <c r="M19" s="119">
        <f t="shared" ref="M19:M27" si="2">+K19+L19</f>
        <v>0</v>
      </c>
      <c r="N19" s="24"/>
    </row>
    <row r="20" spans="1:14" s="25" customFormat="1" ht="30" customHeight="1" x14ac:dyDescent="0.25">
      <c r="B20" s="30" t="str">
        <f>+'2.1 PERSONNEL (USD)'!B22</f>
        <v xml:space="preserve">Postdocs </v>
      </c>
      <c r="C20" s="153">
        <f>'3.1 MAIN INST (M$)'!C14+'3.2 ASSOC INST1 (M$)'!C15+'3.2 ASSOC INT2 (M$)'!C15+'3.2. ASSOC INST3 (M$)'!C15+'3.2. ASSOC INST4 (M$)'!C15+'3.2. ASSOC INST5 (M$)'!C15+'3.2. ASSOC INST6 (M$)'!C15+'3.2. ASSOC INST7 (M$)'!C15</f>
        <v>0</v>
      </c>
      <c r="D20" s="153">
        <f>'3.1 MAIN INST (M$)'!D14+'3.2 ASSOC INST1 (M$)'!D15+'3.2 ASSOC INT2 (M$)'!D15+'3.2. ASSOC INST3 (M$)'!D15+'3.2. ASSOC INST4 (M$)'!D15+'3.2. ASSOC INST5 (M$)'!D15+'3.2. ASSOC INST6 (M$)'!D15+'3.2. ASSOC INST7 (M$)'!D15</f>
        <v>0</v>
      </c>
      <c r="E20" s="153">
        <f>'3.1 MAIN INST (M$)'!E14+'3.2 ASSOC INST1 (M$)'!E15+'3.2 ASSOC INT2 (M$)'!E15+'3.2. ASSOC INST3 (M$)'!E15+'3.2. ASSOC INST4 (M$)'!E15+'3.2. ASSOC INST5 (M$)'!E15+'3.2. ASSOC INST6 (M$)'!E15+'3.2. ASSOC INST7 (M$)'!E15</f>
        <v>0</v>
      </c>
      <c r="F20" s="153">
        <f>'3.1 MAIN INST (M$)'!F14+'3.2 ASSOC INST1 (M$)'!F15+'3.2 ASSOC INT2 (M$)'!F15+'3.2. ASSOC INST3 (M$)'!F15+'3.2. ASSOC INST4 (M$)'!F15+'3.2. ASSOC INST5 (M$)'!F15+'3.2. ASSOC INST6 (M$)'!F15+'3.2. ASSOC INST7 (M$)'!F15</f>
        <v>0</v>
      </c>
      <c r="G20" s="153">
        <f>'3.1 MAIN INST (M$)'!G14+'3.2 ASSOC INST1 (M$)'!G15+'3.2 ASSOC INT2 (M$)'!G15+'3.2. ASSOC INST3 (M$)'!G15+'3.2. ASSOC INST4 (M$)'!G15+'3.2. ASSOC INST5 (M$)'!G15+'3.2. ASSOC INST6 (M$)'!G15+'3.2. ASSOC INST7 (M$)'!G15</f>
        <v>0</v>
      </c>
      <c r="H20" s="153">
        <f>'3.1 MAIN INST (M$)'!H14+'3.2 ASSOC INST1 (M$)'!H15+'3.2 ASSOC INT2 (M$)'!H15+'3.2. ASSOC INST3 (M$)'!H15+'3.2. ASSOC INST4 (M$)'!H15+'3.2. ASSOC INST5 (M$)'!H15+'3.2. ASSOC INST6 (M$)'!H15+'3.2. ASSOC INST7 (M$)'!H15</f>
        <v>0</v>
      </c>
      <c r="I20" s="153">
        <f>'3.1 MAIN INST (M$)'!I14+'3.2 ASSOC INST1 (M$)'!I15+'3.2 ASSOC INT2 (M$)'!I15+'3.2. ASSOC INST3 (M$)'!I15+'3.2. ASSOC INST4 (M$)'!I15+'3.2. ASSOC INST5 (M$)'!I15+'3.2. ASSOC INST6 (M$)'!I15+'3.2. ASSOC INST7 (M$)'!I15</f>
        <v>0</v>
      </c>
      <c r="J20" s="153">
        <f>'3.1 MAIN INST (M$)'!J14+'3.2 ASSOC INST1 (M$)'!J15+'3.2 ASSOC INT2 (M$)'!J15+'3.2. ASSOC INST3 (M$)'!J15+'3.2. ASSOC INST4 (M$)'!J15+'3.2. ASSOC INST5 (M$)'!J15+'3.2. ASSOC INST6 (M$)'!J15+'3.2. ASSOC INST7 (M$)'!J15</f>
        <v>0</v>
      </c>
      <c r="K20" s="119">
        <f t="shared" ref="K20:L31" si="3">+C20+E20+G20</f>
        <v>0</v>
      </c>
      <c r="L20" s="119">
        <f t="shared" si="3"/>
        <v>0</v>
      </c>
      <c r="M20" s="120">
        <f t="shared" si="2"/>
        <v>0</v>
      </c>
      <c r="N20" s="24"/>
    </row>
    <row r="21" spans="1:14" s="25" customFormat="1" ht="30" customHeight="1" x14ac:dyDescent="0.25">
      <c r="B21" s="30" t="str">
        <f>+'2.1 PERSONNEL (USD)'!B23</f>
        <v>Phd Thesis Students</v>
      </c>
      <c r="C21" s="153">
        <f>'3.1 MAIN INST (M$)'!C15+'3.2 ASSOC INST1 (M$)'!C16+'3.2 ASSOC INT2 (M$)'!C16+'3.2. ASSOC INST3 (M$)'!C16+'3.2. ASSOC INST4 (M$)'!C16+'3.2. ASSOC INST5 (M$)'!C16+'3.2. ASSOC INST6 (M$)'!C16+'3.2. ASSOC INST7 (M$)'!C16</f>
        <v>0</v>
      </c>
      <c r="D21" s="153">
        <f>'3.1 MAIN INST (M$)'!D15+'3.2 ASSOC INST1 (M$)'!D16+'3.2 ASSOC INT2 (M$)'!D16+'3.2. ASSOC INST3 (M$)'!D16+'3.2. ASSOC INST4 (M$)'!D16+'3.2. ASSOC INST5 (M$)'!D16+'3.2. ASSOC INST6 (M$)'!D16+'3.2. ASSOC INST7 (M$)'!D16</f>
        <v>0</v>
      </c>
      <c r="E21" s="153">
        <f>'3.1 MAIN INST (M$)'!E15+'3.2 ASSOC INST1 (M$)'!E16+'3.2 ASSOC INT2 (M$)'!E16+'3.2. ASSOC INST3 (M$)'!E16+'3.2. ASSOC INST4 (M$)'!E16+'3.2. ASSOC INST5 (M$)'!E16+'3.2. ASSOC INST6 (M$)'!E16+'3.2. ASSOC INST7 (M$)'!E16</f>
        <v>0</v>
      </c>
      <c r="F21" s="153">
        <f>'3.1 MAIN INST (M$)'!F15+'3.2 ASSOC INST1 (M$)'!F16+'3.2 ASSOC INT2 (M$)'!F16+'3.2. ASSOC INST3 (M$)'!F16+'3.2. ASSOC INST4 (M$)'!F16+'3.2. ASSOC INST5 (M$)'!F16+'3.2. ASSOC INST6 (M$)'!F16+'3.2. ASSOC INST7 (M$)'!F16</f>
        <v>0</v>
      </c>
      <c r="G21" s="153">
        <f>'3.1 MAIN INST (M$)'!G15+'3.2 ASSOC INST1 (M$)'!G16+'3.2 ASSOC INT2 (M$)'!G16+'3.2. ASSOC INST3 (M$)'!G16+'3.2. ASSOC INST4 (M$)'!G16+'3.2. ASSOC INST5 (M$)'!G16+'3.2. ASSOC INST6 (M$)'!G16+'3.2. ASSOC INST7 (M$)'!G16</f>
        <v>0</v>
      </c>
      <c r="H21" s="153">
        <f>'3.1 MAIN INST (M$)'!H15+'3.2 ASSOC INST1 (M$)'!H16+'3.2 ASSOC INT2 (M$)'!H16+'3.2. ASSOC INST3 (M$)'!H16+'3.2. ASSOC INST4 (M$)'!H16+'3.2. ASSOC INST5 (M$)'!H16+'3.2. ASSOC INST6 (M$)'!H16+'3.2. ASSOC INST7 (M$)'!H16</f>
        <v>0</v>
      </c>
      <c r="I21" s="153">
        <f>'3.1 MAIN INST (M$)'!I15+'3.2 ASSOC INST1 (M$)'!I16+'3.2 ASSOC INT2 (M$)'!I16+'3.2. ASSOC INST3 (M$)'!I16+'3.2. ASSOC INST4 (M$)'!I16+'3.2. ASSOC INST5 (M$)'!I16+'3.2. ASSOC INST6 (M$)'!I16+'3.2. ASSOC INST7 (M$)'!I16</f>
        <v>0</v>
      </c>
      <c r="J21" s="153">
        <f>'3.1 MAIN INST (M$)'!J15+'3.2 ASSOC INST1 (M$)'!J16+'3.2 ASSOC INT2 (M$)'!J16+'3.2. ASSOC INST3 (M$)'!J16+'3.2. ASSOC INST4 (M$)'!J16+'3.2. ASSOC INST5 (M$)'!J16+'3.2. ASSOC INST6 (M$)'!J16+'3.2. ASSOC INST7 (M$)'!J16</f>
        <v>0</v>
      </c>
      <c r="K21" s="119">
        <f t="shared" si="3"/>
        <v>0</v>
      </c>
      <c r="L21" s="119">
        <f t="shared" si="3"/>
        <v>0</v>
      </c>
      <c r="M21" s="120">
        <f t="shared" si="2"/>
        <v>0</v>
      </c>
      <c r="N21" s="24"/>
    </row>
    <row r="22" spans="1:14" s="25" customFormat="1" ht="30" customHeight="1" x14ac:dyDescent="0.25">
      <c r="B22" s="30" t="str">
        <f>+'2.1 PERSONNEL (USD)'!B24</f>
        <v>Master Thesis Students</v>
      </c>
      <c r="C22" s="153">
        <f>'3.1 MAIN INST (M$)'!C16+'3.2 ASSOC INST1 (M$)'!C17+'3.2 ASSOC INT2 (M$)'!C17+'3.2. ASSOC INST3 (M$)'!C17+'3.2. ASSOC INST4 (M$)'!C17+'3.2. ASSOC INST5 (M$)'!C17+'3.2. ASSOC INST6 (M$)'!C17+'3.2. ASSOC INST7 (M$)'!C17</f>
        <v>0</v>
      </c>
      <c r="D22" s="153">
        <f>'3.1 MAIN INST (M$)'!D16+'3.2 ASSOC INST1 (M$)'!D17+'3.2 ASSOC INT2 (M$)'!D17+'3.2. ASSOC INST3 (M$)'!D17+'3.2. ASSOC INST4 (M$)'!D17+'3.2. ASSOC INST5 (M$)'!D17+'3.2. ASSOC INST6 (M$)'!D17+'3.2. ASSOC INST7 (M$)'!D17</f>
        <v>0</v>
      </c>
      <c r="E22" s="153">
        <f>'3.1 MAIN INST (M$)'!E16+'3.2 ASSOC INST1 (M$)'!E17+'3.2 ASSOC INT2 (M$)'!E17+'3.2. ASSOC INST3 (M$)'!E17+'3.2. ASSOC INST4 (M$)'!E17+'3.2. ASSOC INST5 (M$)'!E17+'3.2. ASSOC INST6 (M$)'!E17+'3.2. ASSOC INST7 (M$)'!E17</f>
        <v>0</v>
      </c>
      <c r="F22" s="153">
        <f>'3.1 MAIN INST (M$)'!F16+'3.2 ASSOC INST1 (M$)'!F17+'3.2 ASSOC INT2 (M$)'!F17+'3.2. ASSOC INST3 (M$)'!F17+'3.2. ASSOC INST4 (M$)'!F17+'3.2. ASSOC INST5 (M$)'!F17+'3.2. ASSOC INST6 (M$)'!F17+'3.2. ASSOC INST7 (M$)'!F17</f>
        <v>0</v>
      </c>
      <c r="G22" s="153">
        <f>'3.1 MAIN INST (M$)'!G16+'3.2 ASSOC INST1 (M$)'!G17+'3.2 ASSOC INT2 (M$)'!G17+'3.2. ASSOC INST3 (M$)'!G17+'3.2. ASSOC INST4 (M$)'!G17+'3.2. ASSOC INST5 (M$)'!G17+'3.2. ASSOC INST6 (M$)'!G17+'3.2. ASSOC INST7 (M$)'!G17</f>
        <v>0</v>
      </c>
      <c r="H22" s="153">
        <f>'3.1 MAIN INST (M$)'!H16+'3.2 ASSOC INST1 (M$)'!H17+'3.2 ASSOC INT2 (M$)'!H17+'3.2. ASSOC INST3 (M$)'!H17+'3.2. ASSOC INST4 (M$)'!H17+'3.2. ASSOC INST5 (M$)'!H17+'3.2. ASSOC INST6 (M$)'!H17+'3.2. ASSOC INST7 (M$)'!H17</f>
        <v>0</v>
      </c>
      <c r="I22" s="153">
        <f>'3.1 MAIN INST (M$)'!I16+'3.2 ASSOC INST1 (M$)'!I17+'3.2 ASSOC INT2 (M$)'!I17+'3.2. ASSOC INST3 (M$)'!I17+'3.2. ASSOC INST4 (M$)'!I17+'3.2. ASSOC INST5 (M$)'!I17+'3.2. ASSOC INST6 (M$)'!I17+'3.2. ASSOC INST7 (M$)'!I17</f>
        <v>0</v>
      </c>
      <c r="J22" s="153">
        <f>'3.1 MAIN INST (M$)'!J16+'3.2 ASSOC INST1 (M$)'!J17+'3.2 ASSOC INT2 (M$)'!J17+'3.2. ASSOC INST3 (M$)'!J17+'3.2. ASSOC INST4 (M$)'!J17+'3.2. ASSOC INST5 (M$)'!J17+'3.2. ASSOC INST6 (M$)'!J17+'3.2. ASSOC INST7 (M$)'!J17</f>
        <v>0</v>
      </c>
      <c r="K22" s="119">
        <f t="shared" ref="K22" si="4">+C22+E22+G22</f>
        <v>0</v>
      </c>
      <c r="L22" s="119">
        <f t="shared" ref="L22" si="5">+D22+F22+H22</f>
        <v>0</v>
      </c>
      <c r="M22" s="120">
        <f t="shared" ref="M22" si="6">+K22+L22</f>
        <v>0</v>
      </c>
      <c r="N22" s="24"/>
    </row>
    <row r="23" spans="1:14" s="25" customFormat="1" ht="30" customHeight="1" x14ac:dyDescent="0.25">
      <c r="B23" s="30" t="str">
        <f>+'2.1 PERSONNEL (USD)'!B25</f>
        <v>Undergraduated Thesis Students</v>
      </c>
      <c r="C23" s="153">
        <f>'3.1 MAIN INST (M$)'!C17+'3.2 ASSOC INST1 (M$)'!C18+'3.2 ASSOC INT2 (M$)'!C18+'3.2. ASSOC INST3 (M$)'!C18+'3.2. ASSOC INST4 (M$)'!C18+'3.2. ASSOC INST5 (M$)'!C18+'3.2. ASSOC INST6 (M$)'!C18+'3.2. ASSOC INST7 (M$)'!C18</f>
        <v>0</v>
      </c>
      <c r="D23" s="153">
        <f>'3.1 MAIN INST (M$)'!D17+'3.2 ASSOC INST1 (M$)'!D18+'3.2 ASSOC INT2 (M$)'!D18+'3.2. ASSOC INST3 (M$)'!D18+'3.2. ASSOC INST4 (M$)'!D18+'3.2. ASSOC INST5 (M$)'!D18+'3.2. ASSOC INST6 (M$)'!D18+'3.2. ASSOC INST7 (M$)'!D18</f>
        <v>0</v>
      </c>
      <c r="E23" s="153">
        <f>'3.1 MAIN INST (M$)'!E17+'3.2 ASSOC INST1 (M$)'!E18+'3.2 ASSOC INT2 (M$)'!E18+'3.2. ASSOC INST3 (M$)'!E18+'3.2. ASSOC INST4 (M$)'!E18+'3.2. ASSOC INST5 (M$)'!E18+'3.2. ASSOC INST6 (M$)'!E18+'3.2. ASSOC INST7 (M$)'!E18</f>
        <v>0</v>
      </c>
      <c r="F23" s="153">
        <f>'3.1 MAIN INST (M$)'!F17+'3.2 ASSOC INST1 (M$)'!F18+'3.2 ASSOC INT2 (M$)'!F18+'3.2. ASSOC INST3 (M$)'!F18+'3.2. ASSOC INST4 (M$)'!F18+'3.2. ASSOC INST5 (M$)'!F18+'3.2. ASSOC INST6 (M$)'!F18+'3.2. ASSOC INST7 (M$)'!F18</f>
        <v>0</v>
      </c>
      <c r="G23" s="153">
        <f>'3.1 MAIN INST (M$)'!G17+'3.2 ASSOC INST1 (M$)'!G18+'3.2 ASSOC INT2 (M$)'!G18+'3.2. ASSOC INST3 (M$)'!G18+'3.2. ASSOC INST4 (M$)'!G18+'3.2. ASSOC INST5 (M$)'!G18+'3.2. ASSOC INST6 (M$)'!G18+'3.2. ASSOC INST7 (M$)'!G18</f>
        <v>0</v>
      </c>
      <c r="H23" s="153">
        <f>'3.1 MAIN INST (M$)'!H17+'3.2 ASSOC INST1 (M$)'!H18+'3.2 ASSOC INT2 (M$)'!H18+'3.2. ASSOC INST3 (M$)'!H18+'3.2. ASSOC INST4 (M$)'!H18+'3.2. ASSOC INST5 (M$)'!H18+'3.2. ASSOC INST6 (M$)'!H18+'3.2. ASSOC INST7 (M$)'!H18</f>
        <v>0</v>
      </c>
      <c r="I23" s="153">
        <f>'3.1 MAIN INST (M$)'!I17+'3.2 ASSOC INST1 (M$)'!I18+'3.2 ASSOC INT2 (M$)'!I18+'3.2. ASSOC INST3 (M$)'!I18+'3.2. ASSOC INST4 (M$)'!I18+'3.2. ASSOC INST5 (M$)'!I18+'3.2. ASSOC INST6 (M$)'!I18+'3.2. ASSOC INST7 (M$)'!I18</f>
        <v>0</v>
      </c>
      <c r="J23" s="153">
        <f>'3.1 MAIN INST (M$)'!J17+'3.2 ASSOC INST1 (M$)'!J18+'3.2 ASSOC INT2 (M$)'!J18+'3.2. ASSOC INST3 (M$)'!J18+'3.2. ASSOC INST4 (M$)'!J18+'3.2. ASSOC INST5 (M$)'!J18+'3.2. ASSOC INST6 (M$)'!J18+'3.2. ASSOC INST7 (M$)'!J18</f>
        <v>0</v>
      </c>
      <c r="K23" s="119">
        <f t="shared" si="3"/>
        <v>0</v>
      </c>
      <c r="L23" s="119">
        <f t="shared" si="3"/>
        <v>0</v>
      </c>
      <c r="M23" s="120">
        <f t="shared" si="2"/>
        <v>0</v>
      </c>
      <c r="N23" s="24"/>
    </row>
    <row r="24" spans="1:14" s="25" customFormat="1" ht="30" customHeight="1" x14ac:dyDescent="0.25">
      <c r="B24" s="30" t="str">
        <f>+'2.1 PERSONNEL (USD)'!B27</f>
        <v>Professionals and Technicians</v>
      </c>
      <c r="C24" s="153">
        <f>'3.1 MAIN INST (M$)'!C18+'3.2 ASSOC INST1 (M$)'!C19+'3.2 ASSOC INT2 (M$)'!C19+'3.2. ASSOC INST3 (M$)'!C19+'3.2. ASSOC INST4 (M$)'!C19+'3.2. ASSOC INST5 (M$)'!C19+'3.2. ASSOC INST6 (M$)'!C19+'3.2. ASSOC INST7 (M$)'!C19</f>
        <v>0</v>
      </c>
      <c r="D24" s="153">
        <f>'3.1 MAIN INST (M$)'!D18+'3.2 ASSOC INST1 (M$)'!D19+'3.2 ASSOC INT2 (M$)'!D19+'3.2. ASSOC INST3 (M$)'!D19+'3.2. ASSOC INST4 (M$)'!D19+'3.2. ASSOC INST5 (M$)'!D19+'3.2. ASSOC INST6 (M$)'!D19+'3.2. ASSOC INST7 (M$)'!D19</f>
        <v>0</v>
      </c>
      <c r="E24" s="153">
        <f>'3.1 MAIN INST (M$)'!E18+'3.2 ASSOC INST1 (M$)'!E19+'3.2 ASSOC INT2 (M$)'!E19+'3.2. ASSOC INST3 (M$)'!E19+'3.2. ASSOC INST4 (M$)'!E19+'3.2. ASSOC INST5 (M$)'!E19+'3.2. ASSOC INST6 (M$)'!E19+'3.2. ASSOC INST7 (M$)'!E19</f>
        <v>0</v>
      </c>
      <c r="F24" s="153">
        <f>'3.1 MAIN INST (M$)'!F18+'3.2 ASSOC INST1 (M$)'!F19+'3.2 ASSOC INT2 (M$)'!F19+'3.2. ASSOC INST3 (M$)'!F19+'3.2. ASSOC INST4 (M$)'!F19+'3.2. ASSOC INST5 (M$)'!F19+'3.2. ASSOC INST6 (M$)'!F19+'3.2. ASSOC INST7 (M$)'!F19</f>
        <v>0</v>
      </c>
      <c r="G24" s="153">
        <f>'3.1 MAIN INST (M$)'!G18+'3.2 ASSOC INST1 (M$)'!G19+'3.2 ASSOC INT2 (M$)'!G19+'3.2. ASSOC INST3 (M$)'!G19+'3.2. ASSOC INST4 (M$)'!G19+'3.2. ASSOC INST5 (M$)'!G19+'3.2. ASSOC INST6 (M$)'!G19+'3.2. ASSOC INST7 (M$)'!G19</f>
        <v>0</v>
      </c>
      <c r="H24" s="153">
        <f>'3.1 MAIN INST (M$)'!H18+'3.2 ASSOC INST1 (M$)'!H19+'3.2 ASSOC INT2 (M$)'!H19+'3.2. ASSOC INST3 (M$)'!H19+'3.2. ASSOC INST4 (M$)'!H19+'3.2. ASSOC INST5 (M$)'!H19+'3.2. ASSOC INST6 (M$)'!H19+'3.2. ASSOC INST7 (M$)'!H19</f>
        <v>0</v>
      </c>
      <c r="I24" s="153">
        <f>'3.1 MAIN INST (M$)'!I18+'3.2 ASSOC INST1 (M$)'!I19+'3.2 ASSOC INT2 (M$)'!I19+'3.2. ASSOC INST3 (M$)'!I19+'3.2. ASSOC INST4 (M$)'!I19+'3.2. ASSOC INST5 (M$)'!I19+'3.2. ASSOC INST6 (M$)'!I19+'3.2. ASSOC INST7 (M$)'!I19</f>
        <v>0</v>
      </c>
      <c r="J24" s="153">
        <f>'3.1 MAIN INST (M$)'!J18+'3.2 ASSOC INST1 (M$)'!J19+'3.2 ASSOC INT2 (M$)'!J19+'3.2. ASSOC INST3 (M$)'!J19+'3.2. ASSOC INST4 (M$)'!J19+'3.2. ASSOC INST5 (M$)'!J19+'3.2. ASSOC INST6 (M$)'!J19+'3.2. ASSOC INST7 (M$)'!J19</f>
        <v>0</v>
      </c>
      <c r="K24" s="119">
        <f t="shared" si="3"/>
        <v>0</v>
      </c>
      <c r="L24" s="119">
        <f t="shared" si="3"/>
        <v>0</v>
      </c>
      <c r="M24" s="120">
        <f t="shared" si="2"/>
        <v>0</v>
      </c>
      <c r="N24" s="24"/>
    </row>
    <row r="25" spans="1:14" s="25" customFormat="1" ht="30" customHeight="1" x14ac:dyDescent="0.25">
      <c r="B25" s="30" t="str">
        <f>+'2.1 PERSONNEL (USD)'!B28</f>
        <v>Project Administrative Staff</v>
      </c>
      <c r="C25" s="153">
        <f>'3.1 MAIN INST (M$)'!C19+'3.2 ASSOC INST1 (M$)'!C20+'3.2 ASSOC INT2 (M$)'!C20+'3.2. ASSOC INST3 (M$)'!C20+'3.2. ASSOC INST4 (M$)'!C20+'3.2. ASSOC INST5 (M$)'!C20+'3.2. ASSOC INST6 (M$)'!C20+'3.2. ASSOC INST7 (M$)'!C20</f>
        <v>0</v>
      </c>
      <c r="D25" s="153">
        <f>'3.1 MAIN INST (M$)'!D19+'3.2 ASSOC INST1 (M$)'!D20+'3.2 ASSOC INT2 (M$)'!D20+'3.2. ASSOC INST3 (M$)'!D20+'3.2. ASSOC INST4 (M$)'!D20+'3.2. ASSOC INST5 (M$)'!D20+'3.2. ASSOC INST6 (M$)'!D20+'3.2. ASSOC INST7 (M$)'!D20</f>
        <v>0</v>
      </c>
      <c r="E25" s="153">
        <f>'3.1 MAIN INST (M$)'!E19+'3.2 ASSOC INST1 (M$)'!E20+'3.2 ASSOC INT2 (M$)'!E20+'3.2. ASSOC INST3 (M$)'!E20+'3.2. ASSOC INST4 (M$)'!E20+'3.2. ASSOC INST5 (M$)'!E20+'3.2. ASSOC INST6 (M$)'!E20+'3.2. ASSOC INST7 (M$)'!E20</f>
        <v>0</v>
      </c>
      <c r="F25" s="153">
        <f>'3.1 MAIN INST (M$)'!F19+'3.2 ASSOC INST1 (M$)'!F20+'3.2 ASSOC INT2 (M$)'!F20+'3.2. ASSOC INST3 (M$)'!F20+'3.2. ASSOC INST4 (M$)'!F20+'3.2. ASSOC INST5 (M$)'!F20+'3.2. ASSOC INST6 (M$)'!F20+'3.2. ASSOC INST7 (M$)'!F20</f>
        <v>0</v>
      </c>
      <c r="G25" s="153">
        <f>'3.1 MAIN INST (M$)'!G19+'3.2 ASSOC INST1 (M$)'!G20+'3.2 ASSOC INT2 (M$)'!G20+'3.2. ASSOC INST3 (M$)'!G20+'3.2. ASSOC INST4 (M$)'!G20+'3.2. ASSOC INST5 (M$)'!G20+'3.2. ASSOC INST6 (M$)'!G20+'3.2. ASSOC INST7 (M$)'!G20</f>
        <v>0</v>
      </c>
      <c r="H25" s="153">
        <f>'3.1 MAIN INST (M$)'!H19+'3.2 ASSOC INST1 (M$)'!H20+'3.2 ASSOC INT2 (M$)'!H20+'3.2. ASSOC INST3 (M$)'!H20+'3.2. ASSOC INST4 (M$)'!H20+'3.2. ASSOC INST5 (M$)'!H20+'3.2. ASSOC INST6 (M$)'!H20+'3.2. ASSOC INST7 (M$)'!H20</f>
        <v>0</v>
      </c>
      <c r="I25" s="153">
        <f>'3.1 MAIN INST (M$)'!I19+'3.2 ASSOC INST1 (M$)'!I20+'3.2 ASSOC INT2 (M$)'!I20+'3.2. ASSOC INST3 (M$)'!I20+'3.2. ASSOC INST4 (M$)'!I20+'3.2. ASSOC INST5 (M$)'!I20+'3.2. ASSOC INST6 (M$)'!I20+'3.2. ASSOC INST7 (M$)'!I20</f>
        <v>0</v>
      </c>
      <c r="J25" s="153">
        <f>'3.1 MAIN INST (M$)'!J19+'3.2 ASSOC INST1 (M$)'!J20+'3.2 ASSOC INT2 (M$)'!J20+'3.2. ASSOC INST3 (M$)'!J20+'3.2. ASSOC INST4 (M$)'!J20+'3.2. ASSOC INST5 (M$)'!J20+'3.2. ASSOC INST6 (M$)'!J20+'3.2. ASSOC INST7 (M$)'!J20</f>
        <v>0</v>
      </c>
      <c r="K25" s="119">
        <f t="shared" si="3"/>
        <v>0</v>
      </c>
      <c r="L25" s="119">
        <f t="shared" si="3"/>
        <v>0</v>
      </c>
      <c r="M25" s="120">
        <f t="shared" si="2"/>
        <v>0</v>
      </c>
      <c r="N25" s="24"/>
    </row>
    <row r="26" spans="1:14" s="25" customFormat="1" ht="30" customHeight="1" x14ac:dyDescent="0.25">
      <c r="B26" s="30" t="str">
        <f>+'2.1 PERSONNEL (USD)'!B29</f>
        <v>Research Assistants</v>
      </c>
      <c r="C26" s="153">
        <f>'3.1 MAIN INST (M$)'!C20+'3.2 ASSOC INST1 (M$)'!C21+'3.2 ASSOC INT2 (M$)'!C21+'3.2. ASSOC INST3 (M$)'!C21+'3.2. ASSOC INST4 (M$)'!C21+'3.2. ASSOC INST5 (M$)'!C21+'3.2. ASSOC INST6 (M$)'!C21+'3.2. ASSOC INST7 (M$)'!C21</f>
        <v>0</v>
      </c>
      <c r="D26" s="153">
        <f>'3.1 MAIN INST (M$)'!D20+'3.2 ASSOC INST1 (M$)'!D21+'3.2 ASSOC INT2 (M$)'!D21+'3.2. ASSOC INST3 (M$)'!D21+'3.2. ASSOC INST4 (M$)'!D21+'3.2. ASSOC INST5 (M$)'!D21+'3.2. ASSOC INST6 (M$)'!D21+'3.2. ASSOC INST7 (M$)'!D21</f>
        <v>0</v>
      </c>
      <c r="E26" s="153">
        <f>'3.1 MAIN INST (M$)'!E20+'3.2 ASSOC INST1 (M$)'!E21+'3.2 ASSOC INT2 (M$)'!E21+'3.2. ASSOC INST3 (M$)'!E21+'3.2. ASSOC INST4 (M$)'!E21+'3.2. ASSOC INST5 (M$)'!E21+'3.2. ASSOC INST6 (M$)'!E21+'3.2. ASSOC INST7 (M$)'!E21</f>
        <v>0</v>
      </c>
      <c r="F26" s="153">
        <f>'3.1 MAIN INST (M$)'!F20+'3.2 ASSOC INST1 (M$)'!F21+'3.2 ASSOC INT2 (M$)'!F21+'3.2. ASSOC INST3 (M$)'!F21+'3.2. ASSOC INST4 (M$)'!F21+'3.2. ASSOC INST5 (M$)'!F21+'3.2. ASSOC INST6 (M$)'!F21+'3.2. ASSOC INST7 (M$)'!F21</f>
        <v>0</v>
      </c>
      <c r="G26" s="153">
        <f>'3.1 MAIN INST (M$)'!G20+'3.2 ASSOC INST1 (M$)'!G21+'3.2 ASSOC INT2 (M$)'!G21+'3.2. ASSOC INST3 (M$)'!G21+'3.2. ASSOC INST4 (M$)'!G21+'3.2. ASSOC INST5 (M$)'!G21+'3.2. ASSOC INST6 (M$)'!G21+'3.2. ASSOC INST7 (M$)'!G21</f>
        <v>0</v>
      </c>
      <c r="H26" s="153">
        <f>'3.1 MAIN INST (M$)'!H20+'3.2 ASSOC INST1 (M$)'!H21+'3.2 ASSOC INT2 (M$)'!H21+'3.2. ASSOC INST3 (M$)'!H21+'3.2. ASSOC INST4 (M$)'!H21+'3.2. ASSOC INST5 (M$)'!H21+'3.2. ASSOC INST6 (M$)'!H21+'3.2. ASSOC INST7 (M$)'!H21</f>
        <v>0</v>
      </c>
      <c r="I26" s="153">
        <f>'3.1 MAIN INST (M$)'!I20+'3.2 ASSOC INST1 (M$)'!I21+'3.2 ASSOC INT2 (M$)'!I21+'3.2. ASSOC INST3 (M$)'!I21+'3.2. ASSOC INST4 (M$)'!I21+'3.2. ASSOC INST5 (M$)'!I21+'3.2. ASSOC INST6 (M$)'!I21+'3.2. ASSOC INST7 (M$)'!I21</f>
        <v>0</v>
      </c>
      <c r="J26" s="153">
        <f>'3.1 MAIN INST (M$)'!J20+'3.2 ASSOC INST1 (M$)'!J21+'3.2 ASSOC INT2 (M$)'!J21+'3.2. ASSOC INST3 (M$)'!J21+'3.2. ASSOC INST4 (M$)'!J21+'3.2. ASSOC INST5 (M$)'!J21+'3.2. ASSOC INST6 (M$)'!J21+'3.2. ASSOC INST7 (M$)'!J21</f>
        <v>0</v>
      </c>
      <c r="K26" s="121">
        <f t="shared" si="3"/>
        <v>0</v>
      </c>
      <c r="L26" s="121">
        <f t="shared" si="3"/>
        <v>0</v>
      </c>
      <c r="M26" s="143">
        <f t="shared" si="2"/>
        <v>0</v>
      </c>
      <c r="N26" s="24"/>
    </row>
    <row r="27" spans="1:14" s="25" customFormat="1" ht="30" customHeight="1" x14ac:dyDescent="0.25">
      <c r="B27" s="23" t="s">
        <v>52</v>
      </c>
      <c r="C27" s="118">
        <f>SUM(C28:C29)</f>
        <v>0</v>
      </c>
      <c r="D27" s="118">
        <f t="shared" ref="D27:H27" si="7">SUM(D28:D29)</f>
        <v>0</v>
      </c>
      <c r="E27" s="118">
        <f t="shared" si="7"/>
        <v>0</v>
      </c>
      <c r="F27" s="118">
        <f t="shared" si="7"/>
        <v>0</v>
      </c>
      <c r="G27" s="118">
        <f t="shared" si="7"/>
        <v>0</v>
      </c>
      <c r="H27" s="118">
        <f t="shared" si="7"/>
        <v>0</v>
      </c>
      <c r="I27" s="118">
        <f t="shared" ref="I27:J27" si="8">SUM(I28:I29)</f>
        <v>0</v>
      </c>
      <c r="J27" s="118">
        <f t="shared" si="8"/>
        <v>0</v>
      </c>
      <c r="K27" s="123">
        <f t="shared" si="3"/>
        <v>0</v>
      </c>
      <c r="L27" s="123">
        <f t="shared" si="3"/>
        <v>0</v>
      </c>
      <c r="M27" s="123">
        <f t="shared" si="2"/>
        <v>0</v>
      </c>
      <c r="N27" s="24"/>
    </row>
    <row r="28" spans="1:14" s="25" customFormat="1" ht="30" customHeight="1" x14ac:dyDescent="0.25">
      <c r="B28" s="138" t="s">
        <v>51</v>
      </c>
      <c r="C28" s="153">
        <f>'3.1 MAIN INST (M$)'!C22+'3.2 ASSOC INST1 (M$)'!C23+'3.2 ASSOC INT2 (M$)'!C23+'3.2. ASSOC INST3 (M$)'!C23+'3.2. ASSOC INST4 (M$)'!C23+'3.2. ASSOC INST5 (M$)'!C23+'3.2. ASSOC INST6 (M$)'!C23+'3.2. ASSOC INST7 (M$)'!C23</f>
        <v>0</v>
      </c>
      <c r="D28" s="153">
        <f>'3.1 MAIN INST (M$)'!D22+'3.2 ASSOC INST1 (M$)'!D23+'3.2 ASSOC INT2 (M$)'!D23+'3.2. ASSOC INST3 (M$)'!D23+'3.2. ASSOC INST4 (M$)'!D23+'3.2. ASSOC INST5 (M$)'!D23+'3.2. ASSOC INST6 (M$)'!D23+'3.2. ASSOC INST7 (M$)'!D23</f>
        <v>0</v>
      </c>
      <c r="E28" s="153">
        <f>'3.1 MAIN INST (M$)'!E22+'3.2 ASSOC INST1 (M$)'!E23+'3.2 ASSOC INT2 (M$)'!E23+'3.2. ASSOC INST3 (M$)'!E23+'3.2. ASSOC INST4 (M$)'!E23+'3.2. ASSOC INST5 (M$)'!E23+'3.2. ASSOC INST6 (M$)'!E23+'3.2. ASSOC INST7 (M$)'!E23</f>
        <v>0</v>
      </c>
      <c r="F28" s="153">
        <f>'3.1 MAIN INST (M$)'!F22+'3.2 ASSOC INST1 (M$)'!F23+'3.2 ASSOC INT2 (M$)'!F23+'3.2. ASSOC INST3 (M$)'!F23+'3.2. ASSOC INST4 (M$)'!F23+'3.2. ASSOC INST5 (M$)'!F23+'3.2. ASSOC INST6 (M$)'!F23+'3.2. ASSOC INST7 (M$)'!F23</f>
        <v>0</v>
      </c>
      <c r="G28" s="153">
        <f>'3.1 MAIN INST (M$)'!G22+'3.2 ASSOC INST1 (M$)'!G23+'3.2 ASSOC INT2 (M$)'!G23+'3.2. ASSOC INST3 (M$)'!G23+'3.2. ASSOC INST4 (M$)'!G23+'3.2. ASSOC INST5 (M$)'!G23+'3.2. ASSOC INST6 (M$)'!G23+'3.2. ASSOC INST7 (M$)'!G23</f>
        <v>0</v>
      </c>
      <c r="H28" s="153">
        <f>'3.1 MAIN INST (M$)'!H22+'3.2 ASSOC INST1 (M$)'!H23+'3.2 ASSOC INT2 (M$)'!H23+'3.2. ASSOC INST3 (M$)'!H23+'3.2. ASSOC INST4 (M$)'!H23+'3.2. ASSOC INST5 (M$)'!H23+'3.2. ASSOC INST6 (M$)'!H23+'3.2. ASSOC INST7 (M$)'!H23</f>
        <v>0</v>
      </c>
      <c r="I28" s="153">
        <f>'3.1 MAIN INST (M$)'!I22+'3.2 ASSOC INST1 (M$)'!I23+'3.2 ASSOC INT2 (M$)'!I23+'3.2. ASSOC INST3 (M$)'!I23+'3.2. ASSOC INST4 (M$)'!I23+'3.2. ASSOC INST5 (M$)'!I23+'3.2. ASSOC INST6 (M$)'!I23+'3.2. ASSOC INST7 (M$)'!I23</f>
        <v>0</v>
      </c>
      <c r="J28" s="153">
        <f>'3.1 MAIN INST (M$)'!J22+'3.2 ASSOC INST1 (M$)'!J23+'3.2 ASSOC INT2 (M$)'!J23+'3.2. ASSOC INST3 (M$)'!J23+'3.2. ASSOC INST4 (M$)'!J23+'3.2. ASSOC INST5 (M$)'!J23+'3.2. ASSOC INST6 (M$)'!J23+'3.2. ASSOC INST7 (M$)'!J23</f>
        <v>0</v>
      </c>
      <c r="K28" s="123">
        <f t="shared" si="3"/>
        <v>0</v>
      </c>
      <c r="L28" s="123">
        <f t="shared" si="3"/>
        <v>0</v>
      </c>
      <c r="M28" s="118">
        <f>+K28+L28</f>
        <v>0</v>
      </c>
      <c r="N28" s="24"/>
    </row>
    <row r="29" spans="1:14" s="29" customFormat="1" ht="30" customHeight="1" x14ac:dyDescent="0.25">
      <c r="B29" s="138" t="s">
        <v>52</v>
      </c>
      <c r="C29" s="154">
        <f>'3.1 MAIN INST (M$)'!C23+'3.2 ASSOC INST1 (M$)'!C24+'3.2 ASSOC INT2 (M$)'!C24+'3.2. ASSOC INST3 (M$)'!C24+'3.2. ASSOC INST4 (M$)'!C24+'3.2. ASSOC INST5 (M$)'!C24+'3.2. ASSOC INST6 (M$)'!C24+'3.2. ASSOC INST7 (M$)'!C24</f>
        <v>0</v>
      </c>
      <c r="D29" s="154">
        <f>'3.1 MAIN INST (M$)'!D23+'3.2 ASSOC INST1 (M$)'!D24+'3.2 ASSOC INT2 (M$)'!D24+'3.2. ASSOC INST3 (M$)'!D24+'3.2. ASSOC INST4 (M$)'!D24+'3.2. ASSOC INST5 (M$)'!D24+'3.2. ASSOC INST6 (M$)'!D24+'3.2. ASSOC INST7 (M$)'!D24</f>
        <v>0</v>
      </c>
      <c r="E29" s="154">
        <f>'3.1 MAIN INST (M$)'!E23+'3.2 ASSOC INST1 (M$)'!E24+'3.2 ASSOC INT2 (M$)'!E24+'3.2. ASSOC INST3 (M$)'!E24+'3.2. ASSOC INST4 (M$)'!E24+'3.2. ASSOC INST5 (M$)'!E24+'3.2. ASSOC INST6 (M$)'!E24+'3.2. ASSOC INST7 (M$)'!E24</f>
        <v>0</v>
      </c>
      <c r="F29" s="154">
        <f>'3.1 MAIN INST (M$)'!F23+'3.2 ASSOC INST1 (M$)'!F24+'3.2 ASSOC INT2 (M$)'!F24+'3.2. ASSOC INST3 (M$)'!F24+'3.2. ASSOC INST4 (M$)'!F24+'3.2. ASSOC INST5 (M$)'!F24+'3.2. ASSOC INST6 (M$)'!F24+'3.2. ASSOC INST7 (M$)'!F24</f>
        <v>0</v>
      </c>
      <c r="G29" s="154">
        <f>'3.1 MAIN INST (M$)'!G23+'3.2 ASSOC INST1 (M$)'!G24+'3.2 ASSOC INT2 (M$)'!G24+'3.2. ASSOC INST3 (M$)'!G24+'3.2. ASSOC INST4 (M$)'!G24+'3.2. ASSOC INST5 (M$)'!G24+'3.2. ASSOC INST6 (M$)'!G24+'3.2. ASSOC INST7 (M$)'!G24</f>
        <v>0</v>
      </c>
      <c r="H29" s="154">
        <f>'3.1 MAIN INST (M$)'!H23+'3.2 ASSOC INST1 (M$)'!H24+'3.2 ASSOC INT2 (M$)'!H24+'3.2. ASSOC INST3 (M$)'!H24+'3.2. ASSOC INST4 (M$)'!H24+'3.2. ASSOC INST5 (M$)'!H24+'3.2. ASSOC INST6 (M$)'!H24+'3.2. ASSOC INST7 (M$)'!H24</f>
        <v>0</v>
      </c>
      <c r="I29" s="154">
        <f>'3.1 MAIN INST (M$)'!I23+'3.2 ASSOC INST1 (M$)'!I24+'3.2 ASSOC INT2 (M$)'!I24+'3.2. ASSOC INST3 (M$)'!I24+'3.2. ASSOC INST4 (M$)'!I24+'3.2. ASSOC INST5 (M$)'!I24+'3.2. ASSOC INST6 (M$)'!I24+'3.2. ASSOC INST7 (M$)'!I24</f>
        <v>0</v>
      </c>
      <c r="J29" s="154">
        <f>'3.1 MAIN INST (M$)'!J23+'3.2 ASSOC INST1 (M$)'!J24+'3.2 ASSOC INT2 (M$)'!J24+'3.2. ASSOC INST3 (M$)'!J24+'3.2. ASSOC INST4 (M$)'!J24+'3.2. ASSOC INST5 (M$)'!J24+'3.2. ASSOC INST6 (M$)'!J24+'3.2. ASSOC INST7 (M$)'!J24</f>
        <v>0</v>
      </c>
      <c r="K29" s="123">
        <f t="shared" si="3"/>
        <v>0</v>
      </c>
      <c r="L29" s="123">
        <f t="shared" si="3"/>
        <v>0</v>
      </c>
      <c r="M29" s="118">
        <f>+K29+L29</f>
        <v>0</v>
      </c>
      <c r="N29" s="28"/>
    </row>
    <row r="30" spans="1:14" s="25" customFormat="1" ht="30" customHeight="1" x14ac:dyDescent="0.25">
      <c r="B30" s="23" t="s">
        <v>54</v>
      </c>
      <c r="C30" s="155">
        <f>'3.1 MAIN INST (M$)'!C24+'3.2 ASSOC INST1 (M$)'!C25+'3.2 ASSOC INT2 (M$)'!C25+'3.2. ASSOC INST3 (M$)'!C25+'3.2. ASSOC INST4 (M$)'!C25+'3.2. ASSOC INST5 (M$)'!C25+'3.2. ASSOC INST6 (M$)'!C25+'3.2. ASSOC INST7 (M$)'!C25</f>
        <v>0</v>
      </c>
      <c r="D30" s="155">
        <f>'3.1 MAIN INST (M$)'!D24+'3.2 ASSOC INST1 (M$)'!D25+'3.2 ASSOC INT2 (M$)'!D25+'3.2. ASSOC INST3 (M$)'!D25+'3.2. ASSOC INST4 (M$)'!D25+'3.2. ASSOC INST5 (M$)'!D25+'3.2. ASSOC INST6 (M$)'!D25+'3.2. ASSOC INST7 (M$)'!D25</f>
        <v>0</v>
      </c>
      <c r="E30" s="155">
        <f>'3.1 MAIN INST (M$)'!E24+'3.2 ASSOC INST1 (M$)'!E25+'3.2 ASSOC INT2 (M$)'!E25+'3.2. ASSOC INST3 (M$)'!E25+'3.2. ASSOC INST4 (M$)'!E25+'3.2. ASSOC INST5 (M$)'!E25+'3.2. ASSOC INST6 (M$)'!E25+'3.2. ASSOC INST7 (M$)'!E25</f>
        <v>0</v>
      </c>
      <c r="F30" s="155">
        <f>'3.1 MAIN INST (M$)'!F24+'3.2 ASSOC INST1 (M$)'!F25+'3.2 ASSOC INT2 (M$)'!F25+'3.2. ASSOC INST3 (M$)'!F25+'3.2. ASSOC INST4 (M$)'!F25+'3.2. ASSOC INST5 (M$)'!F25+'3.2. ASSOC INST6 (M$)'!F25+'3.2. ASSOC INST7 (M$)'!F25</f>
        <v>0</v>
      </c>
      <c r="G30" s="155">
        <f>'3.1 MAIN INST (M$)'!G24+'3.2 ASSOC INST1 (M$)'!G25+'3.2 ASSOC INT2 (M$)'!G25+'3.2. ASSOC INST3 (M$)'!G25+'3.2. ASSOC INST4 (M$)'!G25+'3.2. ASSOC INST5 (M$)'!G25+'3.2. ASSOC INST6 (M$)'!G25+'3.2. ASSOC INST7 (M$)'!G25</f>
        <v>0</v>
      </c>
      <c r="H30" s="155">
        <f>'3.1 MAIN INST (M$)'!H24+'3.2 ASSOC INST1 (M$)'!H25+'3.2 ASSOC INT2 (M$)'!H25+'3.2. ASSOC INST3 (M$)'!H25+'3.2. ASSOC INST4 (M$)'!H25+'3.2. ASSOC INST5 (M$)'!H25+'3.2. ASSOC INST6 (M$)'!H25+'3.2. ASSOC INST7 (M$)'!H25</f>
        <v>0</v>
      </c>
      <c r="I30" s="155">
        <f>'3.1 MAIN INST (M$)'!I24+'3.2 ASSOC INST1 (M$)'!I25+'3.2 ASSOC INT2 (M$)'!I25+'3.2. ASSOC INST3 (M$)'!I25+'3.2. ASSOC INST4 (M$)'!I25+'3.2. ASSOC INST5 (M$)'!I25+'3.2. ASSOC INST6 (M$)'!I25+'3.2. ASSOC INST7 (M$)'!I25</f>
        <v>0</v>
      </c>
      <c r="J30" s="155">
        <f>'3.1 MAIN INST (M$)'!J24+'3.2 ASSOC INST1 (M$)'!J25+'3.2 ASSOC INT2 (M$)'!J25+'3.2. ASSOC INST3 (M$)'!J25+'3.2. ASSOC INST4 (M$)'!J25+'3.2. ASSOC INST5 (M$)'!J25+'3.2. ASSOC INST6 (M$)'!J25+'3.2. ASSOC INST7 (M$)'!J25</f>
        <v>0</v>
      </c>
      <c r="K30" s="123">
        <f t="shared" si="3"/>
        <v>0</v>
      </c>
      <c r="L30" s="123">
        <f t="shared" si="3"/>
        <v>0</v>
      </c>
      <c r="M30" s="118">
        <f>+K30+L30</f>
        <v>0</v>
      </c>
      <c r="N30" s="24"/>
    </row>
    <row r="31" spans="1:14" s="25" customFormat="1" ht="30" customHeight="1" x14ac:dyDescent="0.25">
      <c r="B31" s="23" t="s">
        <v>67</v>
      </c>
      <c r="C31" s="155">
        <f>'3.1 MAIN INST (M$)'!C25+'3.2 ASSOC INST1 (M$)'!C26+'3.2 ASSOC INT2 (M$)'!C26+'3.2. ASSOC INST3 (M$)'!C26+'3.2. ASSOC INST4 (M$)'!C26+'3.2. ASSOC INST5 (M$)'!C26+'3.2. ASSOC INST6 (M$)'!C26+'3.2. ASSOC INST7 (M$)'!C26</f>
        <v>0</v>
      </c>
      <c r="D31" s="155">
        <f>'3.1 MAIN INST (M$)'!D25+'3.2 ASSOC INST1 (M$)'!D26+'3.2 ASSOC INT2 (M$)'!D26+'3.2. ASSOC INST3 (M$)'!D26+'3.2. ASSOC INST4 (M$)'!D26+'3.2. ASSOC INST5 (M$)'!D26+'3.2. ASSOC INST6 (M$)'!D26+'3.2. ASSOC INST7 (M$)'!D26</f>
        <v>0</v>
      </c>
      <c r="E31" s="155">
        <f>'3.1 MAIN INST (M$)'!E25+'3.2 ASSOC INST1 (M$)'!E26+'3.2 ASSOC INT2 (M$)'!E26+'3.2. ASSOC INST3 (M$)'!E26+'3.2. ASSOC INST4 (M$)'!E26+'3.2. ASSOC INST5 (M$)'!E26+'3.2. ASSOC INST6 (M$)'!E26+'3.2. ASSOC INST7 (M$)'!E26</f>
        <v>0</v>
      </c>
      <c r="F31" s="155">
        <f>'3.1 MAIN INST (M$)'!F25+'3.2 ASSOC INST1 (M$)'!F26+'3.2 ASSOC INT2 (M$)'!F26+'3.2. ASSOC INST3 (M$)'!F26+'3.2. ASSOC INST4 (M$)'!F26+'3.2. ASSOC INST5 (M$)'!F26+'3.2. ASSOC INST6 (M$)'!F26+'3.2. ASSOC INST7 (M$)'!F26</f>
        <v>0</v>
      </c>
      <c r="G31" s="155">
        <f>'3.1 MAIN INST (M$)'!G25+'3.2 ASSOC INST1 (M$)'!G26+'3.2 ASSOC INT2 (M$)'!G26+'3.2. ASSOC INST3 (M$)'!G26+'3.2. ASSOC INST4 (M$)'!G26+'3.2. ASSOC INST5 (M$)'!G26+'3.2. ASSOC INST6 (M$)'!G26+'3.2. ASSOC INST7 (M$)'!G26</f>
        <v>0</v>
      </c>
      <c r="H31" s="155">
        <f>'3.1 MAIN INST (M$)'!H25+'3.2 ASSOC INST1 (M$)'!H26+'3.2 ASSOC INT2 (M$)'!H26+'3.2. ASSOC INST3 (M$)'!H26+'3.2. ASSOC INST4 (M$)'!H26+'3.2. ASSOC INST5 (M$)'!H26+'3.2. ASSOC INST6 (M$)'!H26+'3.2. ASSOC INST7 (M$)'!H26</f>
        <v>0</v>
      </c>
      <c r="I31" s="155">
        <f>'3.1 MAIN INST (M$)'!I25+'3.2 ASSOC INST1 (M$)'!I26+'3.2 ASSOC INT2 (M$)'!I26+'3.2. ASSOC INST3 (M$)'!I26+'3.2. ASSOC INST4 (M$)'!I26+'3.2. ASSOC INST5 (M$)'!I26+'3.2. ASSOC INST6 (M$)'!I26+'3.2. ASSOC INST7 (M$)'!I26</f>
        <v>0</v>
      </c>
      <c r="J31" s="155">
        <f>'3.1 MAIN INST (M$)'!J25+'3.2 ASSOC INST1 (M$)'!J26+'3.2 ASSOC INT2 (M$)'!J26+'3.2. ASSOC INST3 (M$)'!J26+'3.2. ASSOC INST4 (M$)'!J26+'3.2. ASSOC INST5 (M$)'!J26+'3.2. ASSOC INST6 (M$)'!J26+'3.2. ASSOC INST7 (M$)'!J26</f>
        <v>0</v>
      </c>
      <c r="K31" s="123">
        <f t="shared" si="3"/>
        <v>0</v>
      </c>
      <c r="L31" s="123">
        <f t="shared" si="3"/>
        <v>0</v>
      </c>
      <c r="M31" s="118">
        <f>+K31+L31</f>
        <v>0</v>
      </c>
      <c r="N31" s="24"/>
    </row>
    <row r="32" spans="1:14" s="25" customFormat="1" ht="30" customHeight="1" x14ac:dyDescent="0.25">
      <c r="B32" s="32" t="s">
        <v>87</v>
      </c>
      <c r="C32" s="125">
        <f t="shared" ref="C32:H32" si="9">+C18+SUM(C28:C31)</f>
        <v>0</v>
      </c>
      <c r="D32" s="125">
        <f t="shared" si="9"/>
        <v>0</v>
      </c>
      <c r="E32" s="125">
        <f t="shared" si="9"/>
        <v>0</v>
      </c>
      <c r="F32" s="125">
        <f t="shared" si="9"/>
        <v>0</v>
      </c>
      <c r="G32" s="125">
        <f t="shared" si="9"/>
        <v>0</v>
      </c>
      <c r="H32" s="125">
        <f t="shared" si="9"/>
        <v>0</v>
      </c>
      <c r="I32" s="125">
        <f t="shared" ref="I32" si="10">+I18+SUM(I28:I31)</f>
        <v>0</v>
      </c>
      <c r="J32" s="125">
        <f>+J18+SUM(J28:J31)</f>
        <v>0</v>
      </c>
      <c r="K32" s="125">
        <f>+C32+E32+G32</f>
        <v>0</v>
      </c>
      <c r="L32" s="125">
        <f>+D32+F32+H32</f>
        <v>0</v>
      </c>
      <c r="M32" s="125">
        <f>+K32+L32</f>
        <v>0</v>
      </c>
      <c r="N32" s="24"/>
    </row>
  </sheetData>
  <sheetProtection algorithmName="SHA-512" hashValue="kVEGeDyqWG41wq2DedcDkvTsa6Chk62hWwzT5vqQR8tUVBFwRUkL5FN7oPQy+qcSyZLgUL6Xw1FH5VZSgUsFtA==" saltValue="ms2HE/b3wQhLcqrQiVqn1g==" spinCount="100000" sheet="1"/>
  <mergeCells count="9">
    <mergeCell ref="B1:M1"/>
    <mergeCell ref="B6:B12"/>
    <mergeCell ref="B16:B17"/>
    <mergeCell ref="C16:D16"/>
    <mergeCell ref="E16:F16"/>
    <mergeCell ref="G16:H16"/>
    <mergeCell ref="K16:L16"/>
    <mergeCell ref="M16:M17"/>
    <mergeCell ref="I16:J16"/>
  </mergeCells>
  <pageMargins left="0.25" right="0.25" top="0.75" bottom="0.75" header="0.3" footer="0.3"/>
  <pageSetup scale="68" orientation="landscape"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26"/>
  <sheetViews>
    <sheetView view="pageBreakPreview" zoomScaleNormal="100" zoomScaleSheetLayoutView="100" workbookViewId="0">
      <selection activeCell="F16" sqref="F16"/>
    </sheetView>
  </sheetViews>
  <sheetFormatPr baseColWidth="10" defaultColWidth="11.42578125" defaultRowHeight="11.25" x14ac:dyDescent="0.15"/>
  <cols>
    <col min="1" max="1" width="1.28515625" style="17" customWidth="1"/>
    <col min="2" max="2" width="39" style="17" customWidth="1"/>
    <col min="3" max="3" width="13.140625" style="17" customWidth="1"/>
    <col min="4" max="10" width="13.140625" style="34" customWidth="1"/>
    <col min="11" max="12" width="13.140625" style="35" customWidth="1"/>
    <col min="13" max="13" width="16.7109375" style="35" customWidth="1"/>
    <col min="14" max="14" width="2" style="3" customWidth="1"/>
    <col min="15" max="16384" width="11.42578125" style="17"/>
  </cols>
  <sheetData>
    <row r="1" spans="1:14" s="2" customFormat="1" ht="26.25" customHeight="1" x14ac:dyDescent="0.15">
      <c r="A1" s="1"/>
      <c r="B1" s="56" t="s">
        <v>71</v>
      </c>
      <c r="C1" s="56"/>
      <c r="D1" s="56"/>
      <c r="E1" s="56"/>
      <c r="F1" s="56"/>
      <c r="G1" s="56"/>
      <c r="H1" s="56"/>
      <c r="I1" s="56"/>
      <c r="J1" s="56"/>
      <c r="K1" s="56"/>
      <c r="L1" s="56"/>
      <c r="M1" s="56"/>
    </row>
    <row r="2" spans="1:14" s="8" customFormat="1" ht="12.75" customHeight="1" x14ac:dyDescent="0.15">
      <c r="A2" s="3"/>
      <c r="B2" s="4"/>
      <c r="C2" s="4"/>
      <c r="D2" s="5"/>
      <c r="E2" s="6"/>
      <c r="F2" s="6"/>
      <c r="G2" s="6"/>
      <c r="H2" s="6"/>
      <c r="I2" s="6"/>
      <c r="J2" s="6"/>
      <c r="K2" s="7"/>
      <c r="L2" s="7"/>
      <c r="M2" s="7"/>
    </row>
    <row r="3" spans="1:14" s="14" customFormat="1" ht="20.100000000000001" customHeight="1" x14ac:dyDescent="0.25">
      <c r="A3" s="9"/>
      <c r="B3" s="10" t="s">
        <v>2</v>
      </c>
      <c r="C3" s="392">
        <f>+'2. ANID BUDGET (M$)'!C3</f>
        <v>0</v>
      </c>
      <c r="D3" s="393"/>
      <c r="E3" s="393"/>
      <c r="F3" s="393"/>
      <c r="G3" s="393"/>
      <c r="H3" s="393"/>
      <c r="I3" s="393"/>
      <c r="J3" s="393"/>
      <c r="K3" s="393"/>
      <c r="L3" s="393"/>
      <c r="M3" s="394"/>
      <c r="N3" s="13"/>
    </row>
    <row r="4" spans="1:14" s="14" customFormat="1" ht="20.100000000000001" customHeight="1" x14ac:dyDescent="0.25">
      <c r="A4" s="9"/>
      <c r="B4" s="10" t="s">
        <v>0</v>
      </c>
      <c r="C4" s="392">
        <f>+'2. ANID BUDGET (M$)'!C4</f>
        <v>0</v>
      </c>
      <c r="D4" s="393"/>
      <c r="E4" s="393"/>
      <c r="F4" s="393"/>
      <c r="G4" s="393"/>
      <c r="H4" s="393"/>
      <c r="I4" s="393"/>
      <c r="J4" s="393"/>
      <c r="K4" s="393"/>
      <c r="L4" s="393"/>
      <c r="M4" s="394"/>
      <c r="N4" s="13"/>
    </row>
    <row r="5" spans="1:14" s="14" customFormat="1" ht="20.100000000000001" customHeight="1" x14ac:dyDescent="0.25">
      <c r="A5" s="9"/>
      <c r="B5" s="117" t="s">
        <v>38</v>
      </c>
      <c r="C5" s="395">
        <f>+'2. ANID BUDGET (M$)'!C5</f>
        <v>0</v>
      </c>
      <c r="D5" s="396"/>
      <c r="E5" s="396"/>
      <c r="F5" s="396"/>
      <c r="G5" s="396"/>
      <c r="H5" s="396"/>
      <c r="I5" s="396"/>
      <c r="J5" s="396"/>
      <c r="K5" s="396"/>
      <c r="L5" s="396"/>
      <c r="M5" s="397"/>
      <c r="N5" s="13"/>
    </row>
    <row r="6" spans="1:14" ht="5.65" customHeight="1" x14ac:dyDescent="0.15">
      <c r="A6" s="3"/>
      <c r="B6" s="15"/>
      <c r="C6" s="15"/>
      <c r="D6" s="16"/>
      <c r="E6" s="16"/>
      <c r="F6" s="16"/>
      <c r="G6" s="16"/>
      <c r="H6" s="16"/>
      <c r="I6" s="16"/>
      <c r="J6" s="16"/>
      <c r="K6" s="1"/>
      <c r="L6" s="1"/>
      <c r="M6" s="1"/>
    </row>
    <row r="7" spans="1:14" ht="7.7" customHeight="1" x14ac:dyDescent="0.15">
      <c r="A7" s="3"/>
      <c r="B7" s="15"/>
      <c r="C7" s="15"/>
      <c r="D7" s="16"/>
      <c r="E7" s="16"/>
      <c r="F7" s="16"/>
      <c r="G7" s="16"/>
      <c r="H7" s="16"/>
      <c r="I7" s="16"/>
      <c r="J7" s="16"/>
      <c r="K7" s="1"/>
      <c r="L7" s="1"/>
      <c r="M7" s="1"/>
    </row>
    <row r="8" spans="1:14" ht="17.25" customHeight="1" x14ac:dyDescent="0.15">
      <c r="A8" s="3"/>
      <c r="B8" s="46" t="s">
        <v>73</v>
      </c>
      <c r="C8" s="402" t="s">
        <v>85</v>
      </c>
      <c r="D8" s="403"/>
      <c r="E8" s="403"/>
      <c r="F8" s="403"/>
      <c r="G8" s="403"/>
      <c r="H8" s="403"/>
      <c r="I8" s="403"/>
      <c r="J8" s="403"/>
      <c r="K8" s="403"/>
      <c r="L8" s="403"/>
      <c r="M8" s="404"/>
    </row>
    <row r="9" spans="1:14" s="18" customFormat="1" ht="20.25" customHeight="1" x14ac:dyDescent="0.25">
      <c r="A9" s="9"/>
      <c r="B9" s="386" t="s">
        <v>40</v>
      </c>
      <c r="C9" s="399" t="s">
        <v>3</v>
      </c>
      <c r="D9" s="400"/>
      <c r="E9" s="400"/>
      <c r="F9" s="400"/>
      <c r="G9" s="400"/>
      <c r="H9" s="400"/>
      <c r="I9" s="400"/>
      <c r="J9" s="400"/>
      <c r="K9" s="400"/>
      <c r="L9" s="400"/>
      <c r="M9" s="401"/>
      <c r="N9" s="9"/>
    </row>
    <row r="10" spans="1:14" s="18" customFormat="1" ht="27" customHeight="1" x14ac:dyDescent="0.25">
      <c r="A10" s="9"/>
      <c r="B10" s="398"/>
      <c r="C10" s="388" t="s">
        <v>7</v>
      </c>
      <c r="D10" s="389"/>
      <c r="E10" s="388" t="s">
        <v>8</v>
      </c>
      <c r="F10" s="389"/>
      <c r="G10" s="388" t="s">
        <v>9</v>
      </c>
      <c r="H10" s="389"/>
      <c r="I10" s="388" t="s">
        <v>106</v>
      </c>
      <c r="J10" s="389"/>
      <c r="K10" s="388" t="s">
        <v>1</v>
      </c>
      <c r="L10" s="389"/>
      <c r="M10" s="390" t="s">
        <v>1</v>
      </c>
      <c r="N10" s="9"/>
    </row>
    <row r="11" spans="1:14" s="18" customFormat="1" ht="22.5" x14ac:dyDescent="0.25">
      <c r="A11" s="9"/>
      <c r="B11" s="387"/>
      <c r="C11" s="21" t="s">
        <v>4</v>
      </c>
      <c r="D11" s="22" t="s">
        <v>5</v>
      </c>
      <c r="E11" s="21" t="s">
        <v>4</v>
      </c>
      <c r="F11" s="22" t="s">
        <v>5</v>
      </c>
      <c r="G11" s="21" t="s">
        <v>4</v>
      </c>
      <c r="H11" s="22" t="s">
        <v>5</v>
      </c>
      <c r="I11" s="21" t="s">
        <v>4</v>
      </c>
      <c r="J11" s="22" t="s">
        <v>5</v>
      </c>
      <c r="K11" s="21" t="s">
        <v>4</v>
      </c>
      <c r="L11" s="22" t="s">
        <v>5</v>
      </c>
      <c r="M11" s="391"/>
      <c r="N11" s="9"/>
    </row>
    <row r="12" spans="1:14" s="25" customFormat="1" ht="30" customHeight="1" x14ac:dyDescent="0.25">
      <c r="B12" s="23" t="s">
        <v>12</v>
      </c>
      <c r="C12" s="118">
        <f>SUM(C13:C20)</f>
        <v>0</v>
      </c>
      <c r="D12" s="118">
        <f t="shared" ref="D12:L12" si="0">SUM(D13:D20)</f>
        <v>0</v>
      </c>
      <c r="E12" s="118">
        <f t="shared" si="0"/>
        <v>0</v>
      </c>
      <c r="F12" s="118">
        <f t="shared" si="0"/>
        <v>0</v>
      </c>
      <c r="G12" s="118">
        <f t="shared" si="0"/>
        <v>0</v>
      </c>
      <c r="H12" s="118">
        <f t="shared" si="0"/>
        <v>0</v>
      </c>
      <c r="I12" s="118">
        <f t="shared" ref="I12:J12" si="1">SUM(I13:I20)</f>
        <v>0</v>
      </c>
      <c r="J12" s="118">
        <f t="shared" si="1"/>
        <v>0</v>
      </c>
      <c r="K12" s="118">
        <f>SUM(K13:K20)</f>
        <v>0</v>
      </c>
      <c r="L12" s="118">
        <f t="shared" si="0"/>
        <v>0</v>
      </c>
      <c r="M12" s="118">
        <f>SUM(M13:M20)</f>
        <v>0</v>
      </c>
      <c r="N12" s="24"/>
    </row>
    <row r="13" spans="1:14" s="25" customFormat="1" ht="30" customHeight="1" x14ac:dyDescent="0.25">
      <c r="B13" s="30" t="s">
        <v>13</v>
      </c>
      <c r="C13" s="124"/>
      <c r="D13" s="124"/>
      <c r="E13" s="124"/>
      <c r="F13" s="124"/>
      <c r="G13" s="124"/>
      <c r="H13" s="124"/>
      <c r="I13" s="124"/>
      <c r="J13" s="124"/>
      <c r="K13" s="119">
        <f>+C13+E13+G13+I13</f>
        <v>0</v>
      </c>
      <c r="L13" s="119">
        <f>+D13+F13+H13+J13</f>
        <v>0</v>
      </c>
      <c r="M13" s="119">
        <f>+K13+L13</f>
        <v>0</v>
      </c>
      <c r="N13" s="24"/>
    </row>
    <row r="14" spans="1:14" s="25" customFormat="1" ht="30" customHeight="1" x14ac:dyDescent="0.25">
      <c r="B14" s="30" t="str">
        <f>+'2.1 PERSONNEL (USD)'!B22</f>
        <v xml:space="preserve">Postdocs </v>
      </c>
      <c r="C14" s="124"/>
      <c r="D14" s="124"/>
      <c r="E14" s="124"/>
      <c r="F14" s="124"/>
      <c r="G14" s="124"/>
      <c r="H14" s="124"/>
      <c r="I14" s="124"/>
      <c r="J14" s="124"/>
      <c r="K14" s="119">
        <f t="shared" ref="K14:K20" si="2">+C14+E14+G14+I14</f>
        <v>0</v>
      </c>
      <c r="L14" s="119">
        <f t="shared" ref="L14:L20" si="3">+D14+F14+H14+J14</f>
        <v>0</v>
      </c>
      <c r="M14" s="120">
        <f t="shared" ref="M14:M21" si="4">+K14+L14</f>
        <v>0</v>
      </c>
      <c r="N14" s="24"/>
    </row>
    <row r="15" spans="1:14" s="25" customFormat="1" ht="30" customHeight="1" x14ac:dyDescent="0.25">
      <c r="B15" s="30" t="str">
        <f>+'2.1 PERSONNEL (USD)'!B23</f>
        <v>Phd Thesis Students</v>
      </c>
      <c r="C15" s="124"/>
      <c r="D15" s="124"/>
      <c r="E15" s="124"/>
      <c r="F15" s="124"/>
      <c r="G15" s="124"/>
      <c r="H15" s="124"/>
      <c r="I15" s="124"/>
      <c r="J15" s="124"/>
      <c r="K15" s="119">
        <f t="shared" si="2"/>
        <v>0</v>
      </c>
      <c r="L15" s="119">
        <f t="shared" si="3"/>
        <v>0</v>
      </c>
      <c r="M15" s="120">
        <f t="shared" si="4"/>
        <v>0</v>
      </c>
      <c r="N15" s="24"/>
    </row>
    <row r="16" spans="1:14" s="25" customFormat="1" ht="30" customHeight="1" x14ac:dyDescent="0.25">
      <c r="B16" s="30" t="str">
        <f>+'2.1 PERSONNEL (USD)'!B24</f>
        <v>Master Thesis Students</v>
      </c>
      <c r="C16" s="124"/>
      <c r="D16" s="124"/>
      <c r="E16" s="124"/>
      <c r="F16" s="124"/>
      <c r="G16" s="124"/>
      <c r="H16" s="124"/>
      <c r="I16" s="124"/>
      <c r="J16" s="124"/>
      <c r="K16" s="119">
        <f t="shared" ref="K16" si="5">+C16+E16+G16+I16</f>
        <v>0</v>
      </c>
      <c r="L16" s="119">
        <f t="shared" ref="L16" si="6">+D16+F16+H16+J16</f>
        <v>0</v>
      </c>
      <c r="M16" s="120">
        <f t="shared" ref="M16" si="7">+K16+L16</f>
        <v>0</v>
      </c>
      <c r="N16" s="24"/>
    </row>
    <row r="17" spans="2:14" s="25" customFormat="1" ht="30" customHeight="1" x14ac:dyDescent="0.25">
      <c r="B17" s="30" t="str">
        <f>+'2.1 PERSONNEL (USD)'!B25</f>
        <v>Undergraduated Thesis Students</v>
      </c>
      <c r="C17" s="124"/>
      <c r="D17" s="124"/>
      <c r="E17" s="124"/>
      <c r="F17" s="124"/>
      <c r="G17" s="124"/>
      <c r="H17" s="124"/>
      <c r="I17" s="124"/>
      <c r="J17" s="124"/>
      <c r="K17" s="119">
        <f t="shared" si="2"/>
        <v>0</v>
      </c>
      <c r="L17" s="119">
        <f t="shared" si="3"/>
        <v>0</v>
      </c>
      <c r="M17" s="120">
        <f t="shared" si="4"/>
        <v>0</v>
      </c>
      <c r="N17" s="24"/>
    </row>
    <row r="18" spans="2:14" s="25" customFormat="1" ht="30" customHeight="1" x14ac:dyDescent="0.25">
      <c r="B18" s="30" t="str">
        <f>+'2.1 PERSONNEL (USD)'!B27</f>
        <v>Professionals and Technicians</v>
      </c>
      <c r="C18" s="124"/>
      <c r="D18" s="124"/>
      <c r="E18" s="124"/>
      <c r="F18" s="124"/>
      <c r="G18" s="124"/>
      <c r="H18" s="124"/>
      <c r="I18" s="124"/>
      <c r="J18" s="124"/>
      <c r="K18" s="119">
        <f t="shared" si="2"/>
        <v>0</v>
      </c>
      <c r="L18" s="119">
        <f t="shared" si="3"/>
        <v>0</v>
      </c>
      <c r="M18" s="120">
        <f t="shared" si="4"/>
        <v>0</v>
      </c>
      <c r="N18" s="24"/>
    </row>
    <row r="19" spans="2:14" s="25" customFormat="1" ht="30" customHeight="1" x14ac:dyDescent="0.25">
      <c r="B19" s="30" t="str">
        <f>+'2.1 PERSONNEL (USD)'!B28</f>
        <v>Project Administrative Staff</v>
      </c>
      <c r="C19" s="124"/>
      <c r="D19" s="124"/>
      <c r="E19" s="124"/>
      <c r="F19" s="124"/>
      <c r="G19" s="124"/>
      <c r="H19" s="124"/>
      <c r="I19" s="124"/>
      <c r="J19" s="124"/>
      <c r="K19" s="119">
        <f t="shared" si="2"/>
        <v>0</v>
      </c>
      <c r="L19" s="119">
        <f t="shared" si="3"/>
        <v>0</v>
      </c>
      <c r="M19" s="120">
        <f t="shared" si="4"/>
        <v>0</v>
      </c>
      <c r="N19" s="24"/>
    </row>
    <row r="20" spans="2:14" s="25" customFormat="1" ht="30" customHeight="1" x14ac:dyDescent="0.25">
      <c r="B20" s="30" t="str">
        <f>+'2.1 PERSONNEL (USD)'!B29</f>
        <v>Research Assistants</v>
      </c>
      <c r="C20" s="124"/>
      <c r="D20" s="124"/>
      <c r="E20" s="124"/>
      <c r="F20" s="124"/>
      <c r="G20" s="124"/>
      <c r="H20" s="124"/>
      <c r="I20" s="124"/>
      <c r="J20" s="124"/>
      <c r="K20" s="119">
        <f t="shared" si="2"/>
        <v>0</v>
      </c>
      <c r="L20" s="119">
        <f t="shared" si="3"/>
        <v>0</v>
      </c>
      <c r="M20" s="143">
        <f t="shared" si="4"/>
        <v>0</v>
      </c>
      <c r="N20" s="24"/>
    </row>
    <row r="21" spans="2:14" s="25" customFormat="1" ht="30" customHeight="1" x14ac:dyDescent="0.25">
      <c r="B21" s="23" t="s">
        <v>52</v>
      </c>
      <c r="C21" s="118">
        <f>+C22+C23</f>
        <v>0</v>
      </c>
      <c r="D21" s="118">
        <f t="shared" ref="D21:H21" si="8">+D22+D23</f>
        <v>0</v>
      </c>
      <c r="E21" s="118">
        <f t="shared" si="8"/>
        <v>0</v>
      </c>
      <c r="F21" s="118">
        <f t="shared" si="8"/>
        <v>0</v>
      </c>
      <c r="G21" s="118">
        <f t="shared" si="8"/>
        <v>0</v>
      </c>
      <c r="H21" s="118">
        <f t="shared" si="8"/>
        <v>0</v>
      </c>
      <c r="I21" s="118">
        <f>+I22+I23</f>
        <v>0</v>
      </c>
      <c r="J21" s="118">
        <f t="shared" ref="J21" si="9">+J22+J23</f>
        <v>0</v>
      </c>
      <c r="K21" s="123">
        <f>+C21+E21+G21+I21</f>
        <v>0</v>
      </c>
      <c r="L21" s="123">
        <f>+D21+F21+H21+J21</f>
        <v>0</v>
      </c>
      <c r="M21" s="123">
        <f t="shared" si="4"/>
        <v>0</v>
      </c>
      <c r="N21" s="24"/>
    </row>
    <row r="22" spans="2:14" s="25" customFormat="1" ht="30" customHeight="1" x14ac:dyDescent="0.25">
      <c r="B22" s="138" t="s">
        <v>51</v>
      </c>
      <c r="C22" s="112"/>
      <c r="D22" s="112"/>
      <c r="E22" s="112"/>
      <c r="F22" s="112"/>
      <c r="G22" s="112"/>
      <c r="H22" s="112"/>
      <c r="I22" s="112"/>
      <c r="J22" s="112"/>
      <c r="K22" s="123">
        <f>+C22+E22+G22+I22</f>
        <v>0</v>
      </c>
      <c r="L22" s="123">
        <f t="shared" ref="L22:L25" si="10">+D22+F22+H22+J22</f>
        <v>0</v>
      </c>
      <c r="M22" s="118">
        <f>+K22+L22</f>
        <v>0</v>
      </c>
      <c r="N22" s="24"/>
    </row>
    <row r="23" spans="2:14" s="29" customFormat="1" ht="30" customHeight="1" x14ac:dyDescent="0.25">
      <c r="B23" s="138" t="s">
        <v>52</v>
      </c>
      <c r="C23" s="112"/>
      <c r="D23" s="112"/>
      <c r="E23" s="112"/>
      <c r="F23" s="112"/>
      <c r="G23" s="112"/>
      <c r="H23" s="112"/>
      <c r="I23" s="112"/>
      <c r="J23" s="112"/>
      <c r="K23" s="123">
        <f>+C23+E23+G23+I23</f>
        <v>0</v>
      </c>
      <c r="L23" s="123">
        <f>+D23+F23+H23+J23</f>
        <v>0</v>
      </c>
      <c r="M23" s="118">
        <f>+K23+L23</f>
        <v>0</v>
      </c>
      <c r="N23" s="28"/>
    </row>
    <row r="24" spans="2:14" s="25" customFormat="1" ht="30" customHeight="1" x14ac:dyDescent="0.25">
      <c r="B24" s="23" t="s">
        <v>54</v>
      </c>
      <c r="C24" s="145"/>
      <c r="D24" s="145"/>
      <c r="E24" s="145"/>
      <c r="F24" s="145"/>
      <c r="G24" s="145"/>
      <c r="H24" s="145"/>
      <c r="I24" s="145"/>
      <c r="J24" s="145"/>
      <c r="K24" s="123">
        <f t="shared" ref="K24:K25" si="11">+C24+E24+G24+I24</f>
        <v>0</v>
      </c>
      <c r="L24" s="123">
        <f t="shared" si="10"/>
        <v>0</v>
      </c>
      <c r="M24" s="118">
        <f>+K24+L24</f>
        <v>0</v>
      </c>
      <c r="N24" s="24"/>
    </row>
    <row r="25" spans="2:14" s="25" customFormat="1" ht="30" customHeight="1" x14ac:dyDescent="0.25">
      <c r="B25" s="23" t="s">
        <v>67</v>
      </c>
      <c r="C25" s="145"/>
      <c r="D25" s="145"/>
      <c r="E25" s="145"/>
      <c r="F25" s="145"/>
      <c r="G25" s="145"/>
      <c r="H25" s="145"/>
      <c r="I25" s="145"/>
      <c r="J25" s="145"/>
      <c r="K25" s="123">
        <f t="shared" si="11"/>
        <v>0</v>
      </c>
      <c r="L25" s="123">
        <f t="shared" si="10"/>
        <v>0</v>
      </c>
      <c r="M25" s="118">
        <f>+K25+L25</f>
        <v>0</v>
      </c>
      <c r="N25" s="24"/>
    </row>
    <row r="26" spans="2:14" s="25" customFormat="1" ht="30" customHeight="1" x14ac:dyDescent="0.25">
      <c r="B26" s="32" t="s">
        <v>87</v>
      </c>
      <c r="C26" s="125">
        <f t="shared" ref="C26:H26" si="12">+C12+SUM(C22:C25)</f>
        <v>0</v>
      </c>
      <c r="D26" s="125">
        <f t="shared" si="12"/>
        <v>0</v>
      </c>
      <c r="E26" s="125">
        <f t="shared" si="12"/>
        <v>0</v>
      </c>
      <c r="F26" s="125">
        <f t="shared" si="12"/>
        <v>0</v>
      </c>
      <c r="G26" s="125">
        <f t="shared" si="12"/>
        <v>0</v>
      </c>
      <c r="H26" s="125">
        <f t="shared" si="12"/>
        <v>0</v>
      </c>
      <c r="I26" s="125">
        <f>+I12+SUM(I22:I25)</f>
        <v>0</v>
      </c>
      <c r="J26" s="125">
        <f t="shared" ref="J26" si="13">+J12+SUM(J22:J25)</f>
        <v>0</v>
      </c>
      <c r="K26" s="125">
        <f>+C26+E26+G26</f>
        <v>0</v>
      </c>
      <c r="L26" s="125">
        <f>+D26+F26+H26</f>
        <v>0</v>
      </c>
      <c r="M26" s="125">
        <f>+K26+L26</f>
        <v>0</v>
      </c>
      <c r="N26" s="24"/>
    </row>
  </sheetData>
  <mergeCells count="12">
    <mergeCell ref="M10:M11"/>
    <mergeCell ref="C3:M3"/>
    <mergeCell ref="C4:M4"/>
    <mergeCell ref="C5:M5"/>
    <mergeCell ref="B9:B11"/>
    <mergeCell ref="C9:M9"/>
    <mergeCell ref="C10:D10"/>
    <mergeCell ref="E10:F10"/>
    <mergeCell ref="G10:H10"/>
    <mergeCell ref="K10:L10"/>
    <mergeCell ref="C8:M8"/>
    <mergeCell ref="I10:J10"/>
  </mergeCells>
  <pageMargins left="0.25" right="0.25" top="0.75" bottom="0.75" header="0.3" footer="0.3"/>
  <pageSetup scale="70" orientation="landscape"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32</vt:i4>
      </vt:variant>
      <vt:variant>
        <vt:lpstr>Rangos con nombre</vt:lpstr>
      </vt:variant>
      <vt:variant>
        <vt:i4>16</vt:i4>
      </vt:variant>
    </vt:vector>
  </HeadingPairs>
  <TitlesOfParts>
    <vt:vector size="48" baseType="lpstr">
      <vt:lpstr>1. PPTO TOTAL (M$)</vt:lpstr>
      <vt:lpstr>2. ANID BUDGET (M$)</vt:lpstr>
      <vt:lpstr>2.1 PERSONNEL (M$)</vt:lpstr>
      <vt:lpstr>2.2. TICKETS &amp; PER DIEM (M$)</vt:lpstr>
      <vt:lpstr>2.3. OPERATIONAL COST(M$)</vt:lpstr>
      <vt:lpstr>2.4 EQUIPMENT (M$)</vt:lpstr>
      <vt:lpstr>2.4 INFRAESTRUC. &amp; FURNI (M$)</vt:lpstr>
      <vt:lpstr>3. TOTAL FINANCIAL CONTRIB (M$)</vt:lpstr>
      <vt:lpstr>3.1 MAIN INST (M$)</vt:lpstr>
      <vt:lpstr>3.2 ASSOC INST1 (M$)</vt:lpstr>
      <vt:lpstr>3.2 ASSOC INT2 (M$)</vt:lpstr>
      <vt:lpstr>3.2. ASSOC INST3 (M$)</vt:lpstr>
      <vt:lpstr>3.2. ASSOC INST4 (M$)</vt:lpstr>
      <vt:lpstr>3.2. ASSOC INST5 (M$)</vt:lpstr>
      <vt:lpstr>3.2. ASSOC INST6 (M$)</vt:lpstr>
      <vt:lpstr>3.2. ASSOC INST7 (M$)</vt:lpstr>
      <vt:lpstr>1. TOTAL BUDGET USD</vt:lpstr>
      <vt:lpstr>2. ANID BUDGET (USD)</vt:lpstr>
      <vt:lpstr>2.1 PERSONNEL (USD)</vt:lpstr>
      <vt:lpstr>2.2. TICKETS &amp; PER DIEM (USD)</vt:lpstr>
      <vt:lpstr>2.3. OPERATIONAL COST(USD)</vt:lpstr>
      <vt:lpstr>2.4. EQUIPMENT(USD)</vt:lpstr>
      <vt:lpstr>2.5. INFRAESTRUC &amp; FURNIT (USD)</vt:lpstr>
      <vt:lpstr>3. TOTAL FINANC CONTRIB (USD) </vt:lpstr>
      <vt:lpstr>3.1 MAIN INST (USD)</vt:lpstr>
      <vt:lpstr>3.2 ASSOC INST1 (USD) </vt:lpstr>
      <vt:lpstr>3.2 ASSOC INT2 (USD)</vt:lpstr>
      <vt:lpstr>3.2. ASSOC INST3 (USD)</vt:lpstr>
      <vt:lpstr>3.2. ASSOC INST4 (USD)</vt:lpstr>
      <vt:lpstr>3.2. ASSOC INST5 (USD)</vt:lpstr>
      <vt:lpstr>3.2. ASSOC INST6 (USD)</vt:lpstr>
      <vt:lpstr>3.2. ASSOC INST7 (USD)</vt:lpstr>
      <vt:lpstr>'1. PPTO TOTAL (M$)'!Área_de_impresión</vt:lpstr>
      <vt:lpstr>'1. TOTAL BUDGET USD'!Área_de_impresión</vt:lpstr>
      <vt:lpstr>'2. ANID BUDGET (M$)'!Área_de_impresión</vt:lpstr>
      <vt:lpstr>'2. ANID BUDGET (USD)'!Área_de_impresión</vt:lpstr>
      <vt:lpstr>'2.1 PERSONNEL (M$)'!Área_de_impresión</vt:lpstr>
      <vt:lpstr>'2.1 PERSONNEL (USD)'!Área_de_impresión</vt:lpstr>
      <vt:lpstr>'2.2. TICKETS &amp; PER DIEM (M$)'!Área_de_impresión</vt:lpstr>
      <vt:lpstr>'2.2. TICKETS &amp; PER DIEM (USD)'!Área_de_impresión</vt:lpstr>
      <vt:lpstr>'2.4 EQUIPMENT (M$)'!Área_de_impresión</vt:lpstr>
      <vt:lpstr>'2.4 INFRAESTRUC. &amp; FURNI (M$)'!Área_de_impresión</vt:lpstr>
      <vt:lpstr>'2.4. EQUIPMENT(USD)'!Área_de_impresión</vt:lpstr>
      <vt:lpstr>'2.5. INFRAESTRUC &amp; FURNIT (USD)'!Área_de_impresión</vt:lpstr>
      <vt:lpstr>'3. TOTAL FINANC CONTRIB (USD) '!Área_de_impresión</vt:lpstr>
      <vt:lpstr>'3. TOTAL FINANCIAL CONTRIB (M$)'!Área_de_impresión</vt:lpstr>
      <vt:lpstr>'3.1 MAIN INST (M$)'!Área_de_impresión</vt:lpstr>
      <vt:lpstr>'3.1 MAIN INST (USD)'!Área_de_impresión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Eugenia Camelio</dc:creator>
  <cp:lastModifiedBy>Paula Rojas Espinoza</cp:lastModifiedBy>
  <dcterms:created xsi:type="dcterms:W3CDTF">2021-03-06T13:38:58Z</dcterms:created>
  <dcterms:modified xsi:type="dcterms:W3CDTF">2023-06-02T20:33:46Z</dcterms:modified>
</cp:coreProperties>
</file>